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ПЛАН" sheetId="1" r:id="rId1"/>
  </sheets>
  <definedNames>
    <definedName name="_xlnm.Print_Titles" localSheetId="0">'ПЛАН'!$A:$B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<sst xmlns="http://schemas.openxmlformats.org/spreadsheetml/2006/main" count="171" uniqueCount="74">
  <si>
    <t>Доля населения (указанного возраста), систематически занимающегося физической культурой и спортом, в общей численности населения (указанного возраста)</t>
  </si>
  <si>
    <t>ФАКТ 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</si>
  <si>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</si>
  <si>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</si>
  <si>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</si>
  <si>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</si>
  <si>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</si>
  <si>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</si>
  <si>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</si>
  <si>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ЦЕЛЬ</t>
  </si>
  <si>
    <t>Ежегодный шаг</t>
  </si>
  <si>
    <t>ФАКТ 2018 год</t>
  </si>
  <si>
    <t>Муниципальное образование Самарской области</t>
  </si>
  <si>
    <r>
      <t xml:space="preserve">Все население 
(3-79 лет)
</t>
    </r>
    <r>
      <rPr>
        <sz val="14"/>
        <color indexed="8"/>
        <rFont val="Times New Roman"/>
        <family val="1"/>
      </rPr>
      <t>показатель национального проекта "Демография"</t>
    </r>
  </si>
  <si>
    <t>в возрасте:</t>
  </si>
  <si>
    <t>Все население 
(3-79 лет)</t>
  </si>
  <si>
    <t>Все население</t>
  </si>
  <si>
    <r>
      <t xml:space="preserve">Дети и молодежь
(3-29 лет), 
</t>
    </r>
    <r>
      <rPr>
        <sz val="14"/>
        <color indexed="8"/>
        <rFont val="Times New Roman"/>
        <family val="1"/>
      </rPr>
      <t>показатель национального проекта "Демография"</t>
    </r>
  </si>
  <si>
    <r>
      <rPr>
        <b/>
        <sz val="14"/>
        <color indexed="8"/>
        <rFont val="Times New Roman"/>
        <family val="1"/>
      </rPr>
      <t>30-54 (жен.) -59 (муж.) лет
(графа 8 строки 16 
форма 1-ФК)/</t>
    </r>
    <r>
      <rPr>
        <b/>
        <sz val="12"/>
        <color indexed="8"/>
        <rFont val="Times New Roman"/>
        <family val="1"/>
      </rPr>
      <t xml:space="preserve">
Население среднего возраста  </t>
    </r>
    <r>
      <rPr>
        <sz val="12"/>
        <color indexed="8"/>
        <rFont val="Times New Roman"/>
        <family val="1"/>
      </rPr>
      <t>показатель национального 
проекта "Демография"</t>
    </r>
  </si>
  <si>
    <r>
      <rPr>
        <b/>
        <sz val="14"/>
        <color indexed="8"/>
        <rFont val="Times New Roman"/>
        <family val="1"/>
      </rPr>
      <t>55 (жен.) 60 (муж.)-79 лет 
(графа 9 строки 16 
форма 1-ФК)/</t>
    </r>
    <r>
      <rPr>
        <b/>
        <sz val="12"/>
        <color indexed="8"/>
        <rFont val="Times New Roman"/>
        <family val="1"/>
      </rPr>
      <t xml:space="preserve">
Население старшего возраста
</t>
    </r>
    <r>
      <rPr>
        <sz val="12"/>
        <color indexed="8"/>
        <rFont val="Times New Roman"/>
        <family val="1"/>
      </rPr>
      <t>показатель национального 
проекта "Демография"</t>
    </r>
  </si>
  <si>
    <t>Дети и молодежь 
(3-29 лет)</t>
  </si>
  <si>
    <t>Население среднего возраста 
30-54 (жен.) -59 (муж.) лет</t>
  </si>
  <si>
    <t xml:space="preserve">Население старшего возраста 
55 (жен.) 60 (муж.)-79 лет </t>
  </si>
  <si>
    <t>Дети и молодежь</t>
  </si>
  <si>
    <t>Население среднего возраста</t>
  </si>
  <si>
    <t>Население старшего возраста</t>
  </si>
  <si>
    <t>Население 
(3-79 лет), чел</t>
  </si>
  <si>
    <t>Занимающ. ФКиС, чел</t>
  </si>
  <si>
    <t>Доля, %</t>
  </si>
  <si>
    <t>Население 
(3-29 лет), чел</t>
  </si>
  <si>
    <t>Население (30-54 (жен.) -59 (муж.) лет), чел</t>
  </si>
  <si>
    <t>Население, чел</t>
  </si>
  <si>
    <t>план</t>
  </si>
  <si>
    <t>Самарская область</t>
  </si>
  <si>
    <t>г.о. Самара</t>
  </si>
  <si>
    <t>г.о. Жигулевск</t>
  </si>
  <si>
    <t>г.о. Кинель</t>
  </si>
  <si>
    <t>г.о. Новокуйбышевск</t>
  </si>
  <si>
    <t>г. Октябрьск</t>
  </si>
  <si>
    <t>г. Отрадный</t>
  </si>
  <si>
    <t>г.о. Похвистнево</t>
  </si>
  <si>
    <t>г.о. Сызрань</t>
  </si>
  <si>
    <t>г.о. Тольятти</t>
  </si>
  <si>
    <t>г.о. Чапаевск</t>
  </si>
  <si>
    <t>Приложение</t>
  </si>
  <si>
    <t>Население среднего возраста 
30-54 (жен.) -
59 (муж.) лет</t>
  </si>
  <si>
    <t xml:space="preserve">Население старшего возраста 
55 (жен.) 
60 (муж.)-79 лет </t>
  </si>
  <si>
    <t xml:space="preserve">м.р. Алексеевский </t>
  </si>
  <si>
    <t>м.р. Безенчукский</t>
  </si>
  <si>
    <t>м.р. Богатовский</t>
  </si>
  <si>
    <t>м.р. Большеглушицкий</t>
  </si>
  <si>
    <t>м.р. Большечерниговский</t>
  </si>
  <si>
    <t>м.р. Борский</t>
  </si>
  <si>
    <t>м.р. Волжский</t>
  </si>
  <si>
    <t>м.р. Елховский</t>
  </si>
  <si>
    <t>м.р. Исаклинский</t>
  </si>
  <si>
    <t>м.р. Камышлинский</t>
  </si>
  <si>
    <t>м.р. Кинельский</t>
  </si>
  <si>
    <t>м.р. Кинель-Черкасский</t>
  </si>
  <si>
    <t>м.р. Клявлинский</t>
  </si>
  <si>
    <t>м.р. Кошкинский</t>
  </si>
  <si>
    <t>м.р. Красноармейский</t>
  </si>
  <si>
    <t>м.р. Красноярский</t>
  </si>
  <si>
    <t>м.р. Нефтегорский</t>
  </si>
  <si>
    <t>м.р. Пестравский</t>
  </si>
  <si>
    <t>м.р. Похвистневский</t>
  </si>
  <si>
    <t>м.р. Приволжский</t>
  </si>
  <si>
    <t>м.р. Сергиевский</t>
  </si>
  <si>
    <t>м.р. Ставропольский</t>
  </si>
  <si>
    <t>м.р. Сызранский</t>
  </si>
  <si>
    <t>м.р. Хворостянский</t>
  </si>
  <si>
    <t>м.р. Челно-Вершинский</t>
  </si>
  <si>
    <t>м.р. Шенталинский</t>
  </si>
  <si>
    <t>м.р. Шигонский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</si>
</sst>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_ ;[Red]\-#,##0.0\ "/>
    <numFmt numFmtId="166" formatCode="0.0"/>
    <numFmt numFmtId="167" formatCode="#,##0.00_ ;[Red]\-#,##0.00\ "/>
  </numFmts>
  <fonts count="20">
    <font>
      <sz val="12"/>
      <color theme="1"/>
      <name val="Times New Roman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theme="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 style="medium"/>
      <right/>
      <top style="medium"/>
      <bottom style="medium"/>
    </border>
    <border>
      <left style="double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double"/>
      <top style="medium"/>
      <bottom style="medium"/>
    </border>
    <border>
      <left/>
      <right/>
      <top/>
      <bottom style="hair"/>
    </border>
    <border>
      <left style="medium"/>
      <right/>
      <top style="medium"/>
      <bottom style="thin"/>
    </border>
    <border>
      <left style="double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thin"/>
    </border>
    <border>
      <left style="double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hair"/>
      <top style="thin"/>
      <bottom style="medium"/>
    </border>
    <border>
      <left style="hair"/>
      <right/>
      <top style="thin"/>
      <bottom style="medium"/>
    </border>
    <border>
      <left/>
      <right/>
      <top style="hair"/>
      <bottom/>
    </border>
    <border>
      <left style="double"/>
      <right/>
      <top style="medium"/>
      <bottom style="double"/>
    </border>
    <border>
      <left style="double"/>
      <right style="hair"/>
      <top style="medium"/>
      <bottom style="double"/>
    </border>
    <border>
      <left style="hair"/>
      <right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 style="double"/>
      <bottom/>
    </border>
    <border>
      <left style="double"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 style="thin"/>
      <top style="double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/>
    </border>
    <border>
      <left style="double"/>
      <right style="double"/>
      <top style="medium"/>
      <bottom/>
    </border>
    <border>
      <left style="double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2" borderId="13" xfId="0" applyFont="1" applyFill="1" applyBorder="1" applyAlignment="1">
      <alignment horizontal="left" vertical="center" indent="1"/>
    </xf>
    <xf numFmtId="164" fontId="16" fillId="2" borderId="14" xfId="20" applyNumberFormat="1" applyFont="1" applyFill="1" applyBorder="1" applyAlignment="1">
      <alignment horizontal="right" vertical="center" wrapText="1"/>
      <protection/>
    </xf>
    <xf numFmtId="164" fontId="16" fillId="2" borderId="15" xfId="20" applyNumberFormat="1" applyFont="1" applyFill="1" applyBorder="1" applyAlignment="1">
      <alignment horizontal="right" vertical="center" wrapText="1"/>
      <protection/>
    </xf>
    <xf numFmtId="165" fontId="13" fillId="2" borderId="16" xfId="20" applyNumberFormat="1" applyFont="1" applyFill="1" applyBorder="1" applyAlignment="1">
      <alignment horizontal="center" vertical="center" wrapText="1"/>
      <protection/>
    </xf>
    <xf numFmtId="164" fontId="16" fillId="2" borderId="17" xfId="20" applyNumberFormat="1" applyFont="1" applyFill="1" applyBorder="1" applyAlignment="1">
      <alignment horizontal="right" vertical="center" wrapText="1"/>
      <protection/>
    </xf>
    <xf numFmtId="164" fontId="16" fillId="2" borderId="18" xfId="20" applyNumberFormat="1" applyFont="1" applyFill="1" applyBorder="1" applyAlignment="1">
      <alignment horizontal="right" vertical="center" wrapText="1"/>
      <protection/>
    </xf>
    <xf numFmtId="165" fontId="13" fillId="2" borderId="18" xfId="20" applyNumberFormat="1" applyFont="1" applyFill="1" applyBorder="1" applyAlignment="1">
      <alignment horizontal="center" vertical="center" wrapText="1"/>
      <protection/>
    </xf>
    <xf numFmtId="165" fontId="13" fillId="2" borderId="13" xfId="20" applyNumberFormat="1" applyFont="1" applyFill="1" applyBorder="1" applyAlignment="1">
      <alignment horizontal="center" vertical="center" wrapText="1"/>
      <protection/>
    </xf>
    <xf numFmtId="165" fontId="13" fillId="2" borderId="19" xfId="20" applyNumberFormat="1" applyFont="1" applyFill="1" applyBorder="1" applyAlignment="1">
      <alignment horizontal="center" vertical="center" wrapText="1"/>
      <protection/>
    </xf>
    <xf numFmtId="165" fontId="13" fillId="2" borderId="20" xfId="20" applyNumberFormat="1" applyFont="1" applyFill="1" applyBorder="1" applyAlignment="1">
      <alignment horizontal="center" vertical="center" wrapText="1"/>
      <protection/>
    </xf>
    <xf numFmtId="165" fontId="13" fillId="2" borderId="21" xfId="20" applyNumberFormat="1" applyFont="1" applyFill="1" applyBorder="1" applyAlignment="1">
      <alignment horizontal="center" vertical="center" wrapText="1"/>
      <protection/>
    </xf>
    <xf numFmtId="166" fontId="2" fillId="0" borderId="0" xfId="0" applyNumberFormat="1" applyFont="1" applyAlignment="1">
      <alignment vertical="center"/>
    </xf>
    <xf numFmtId="167" fontId="13" fillId="2" borderId="16" xfId="20" applyNumberFormat="1" applyFont="1" applyFill="1" applyBorder="1" applyAlignment="1">
      <alignment horizontal="center" vertical="center" wrapText="1"/>
      <protection/>
    </xf>
    <xf numFmtId="167" fontId="13" fillId="2" borderId="18" xfId="20" applyNumberFormat="1" applyFont="1" applyFill="1" applyBorder="1" applyAlignment="1">
      <alignment horizontal="center" vertical="center" wrapText="1"/>
      <protection/>
    </xf>
    <xf numFmtId="167" fontId="13" fillId="2" borderId="21" xfId="20" applyNumberFormat="1" applyFont="1" applyFill="1" applyBorder="1" applyAlignment="1">
      <alignment horizontal="center" vertical="center" wrapText="1"/>
      <protection/>
    </xf>
    <xf numFmtId="0" fontId="1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 applyProtection="1">
      <alignment horizontal="right" vertical="center" wrapText="1"/>
      <protection/>
    </xf>
    <xf numFmtId="164" fontId="0" fillId="0" borderId="25" xfId="0" applyNumberFormat="1" applyFont="1" applyFill="1" applyBorder="1" applyAlignment="1" applyProtection="1">
      <alignment horizontal="right" vertical="center" wrapText="1"/>
      <protection/>
    </xf>
    <xf numFmtId="165" fontId="13" fillId="0" borderId="26" xfId="20" applyNumberFormat="1" applyFont="1" applyFill="1" applyBorder="1" applyAlignment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/>
      <protection/>
    </xf>
    <xf numFmtId="165" fontId="13" fillId="0" borderId="28" xfId="20" applyNumberFormat="1" applyFont="1" applyFill="1" applyBorder="1" applyAlignment="1">
      <alignment horizontal="center" vertical="center" wrapText="1"/>
      <protection/>
    </xf>
    <xf numFmtId="165" fontId="13" fillId="0" borderId="23" xfId="20" applyNumberFormat="1" applyFont="1" applyFill="1" applyBorder="1" applyAlignment="1">
      <alignment horizontal="center" vertical="center" wrapText="1"/>
      <protection/>
    </xf>
    <xf numFmtId="165" fontId="5" fillId="0" borderId="28" xfId="20" applyNumberFormat="1" applyFont="1" applyFill="1" applyBorder="1" applyAlignment="1">
      <alignment horizontal="center" vertical="center" wrapText="1"/>
      <protection/>
    </xf>
    <xf numFmtId="165" fontId="5" fillId="0" borderId="29" xfId="20" applyNumberFormat="1" applyFont="1" applyFill="1" applyBorder="1" applyAlignment="1">
      <alignment horizontal="center" vertical="center" wrapText="1"/>
      <protection/>
    </xf>
    <xf numFmtId="165" fontId="13" fillId="0" borderId="30" xfId="20" applyNumberFormat="1" applyFont="1" applyFill="1" applyBorder="1" applyAlignment="1">
      <alignment horizontal="center" vertical="center" wrapText="1"/>
      <protection/>
    </xf>
    <xf numFmtId="165" fontId="13" fillId="0" borderId="31" xfId="20" applyNumberFormat="1" applyFont="1" applyFill="1" applyBorder="1" applyAlignment="1">
      <alignment horizontal="center" vertical="center" wrapText="1"/>
      <protection/>
    </xf>
    <xf numFmtId="167" fontId="13" fillId="0" borderId="26" xfId="20" applyNumberFormat="1" applyFont="1" applyFill="1" applyBorder="1" applyAlignment="1">
      <alignment horizontal="center" vertical="center" wrapText="1"/>
      <protection/>
    </xf>
    <xf numFmtId="167" fontId="13" fillId="0" borderId="28" xfId="20" applyNumberFormat="1" applyFont="1" applyFill="1" applyBorder="1" applyAlignment="1">
      <alignment horizontal="center" vertical="center" wrapText="1"/>
      <protection/>
    </xf>
    <xf numFmtId="167" fontId="13" fillId="0" borderId="31" xfId="20" applyNumberFormat="1" applyFont="1" applyFill="1" applyBorder="1" applyAlignment="1">
      <alignment horizontal="center" vertical="center" wrapText="1"/>
      <protection/>
    </xf>
    <xf numFmtId="0" fontId="15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 indent="1"/>
    </xf>
    <xf numFmtId="164" fontId="0" fillId="0" borderId="34" xfId="0" applyNumberFormat="1" applyFont="1" applyFill="1" applyBorder="1" applyAlignment="1" applyProtection="1">
      <alignment horizontal="right" vertical="center" wrapText="1"/>
      <protection/>
    </xf>
    <xf numFmtId="164" fontId="0" fillId="0" borderId="35" xfId="0" applyNumberFormat="1" applyFont="1" applyFill="1" applyBorder="1" applyAlignment="1" applyProtection="1">
      <alignment horizontal="right" vertical="center" wrapText="1"/>
      <protection/>
    </xf>
    <xf numFmtId="165" fontId="13" fillId="0" borderId="36" xfId="20" applyNumberFormat="1" applyFont="1" applyFill="1" applyBorder="1" applyAlignment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right" vertical="center" wrapText="1"/>
      <protection/>
    </xf>
    <xf numFmtId="164" fontId="0" fillId="0" borderId="1" xfId="0" applyNumberFormat="1" applyFont="1" applyFill="1" applyBorder="1" applyAlignment="1" applyProtection="1">
      <alignment horizontal="right" vertical="center" wrapText="1"/>
      <protection/>
    </xf>
    <xf numFmtId="165" fontId="13" fillId="0" borderId="1" xfId="20" applyNumberFormat="1" applyFont="1" applyFill="1" applyBorder="1" applyAlignment="1">
      <alignment horizontal="center" vertical="center" wrapText="1"/>
      <protection/>
    </xf>
    <xf numFmtId="165" fontId="13" fillId="0" borderId="33" xfId="20" applyNumberFormat="1" applyFont="1" applyFill="1" applyBorder="1" applyAlignment="1">
      <alignment horizontal="center" vertical="center" wrapText="1"/>
      <protection/>
    </xf>
    <xf numFmtId="165" fontId="5" fillId="0" borderId="1" xfId="20" applyNumberFormat="1" applyFont="1" applyFill="1" applyBorder="1" applyAlignment="1">
      <alignment horizontal="center" vertical="center" wrapText="1"/>
      <protection/>
    </xf>
    <xf numFmtId="165" fontId="5" fillId="0" borderId="2" xfId="20" applyNumberFormat="1" applyFont="1" applyFill="1" applyBorder="1" applyAlignment="1">
      <alignment horizontal="center" vertical="center" wrapText="1"/>
      <protection/>
    </xf>
    <xf numFmtId="165" fontId="13" fillId="0" borderId="38" xfId="20" applyNumberFormat="1" applyFont="1" applyFill="1" applyBorder="1" applyAlignment="1">
      <alignment horizontal="center" vertical="center" wrapText="1"/>
      <protection/>
    </xf>
    <xf numFmtId="165" fontId="13" fillId="0" borderId="3" xfId="20" applyNumberFormat="1" applyFont="1" applyFill="1" applyBorder="1" applyAlignment="1">
      <alignment horizontal="center" vertical="center" wrapText="1"/>
      <protection/>
    </xf>
    <xf numFmtId="167" fontId="13" fillId="0" borderId="36" xfId="20" applyNumberFormat="1" applyFont="1" applyFill="1" applyBorder="1" applyAlignment="1">
      <alignment horizontal="center" vertical="center" wrapText="1"/>
      <protection/>
    </xf>
    <xf numFmtId="167" fontId="13" fillId="0" borderId="1" xfId="20" applyNumberFormat="1" applyFont="1" applyFill="1" applyBorder="1" applyAlignment="1">
      <alignment horizontal="center" vertical="center" wrapText="1"/>
      <protection/>
    </xf>
    <xf numFmtId="167" fontId="13" fillId="0" borderId="3" xfId="20" applyNumberFormat="1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wrapText="1" indent="1"/>
    </xf>
    <xf numFmtId="164" fontId="0" fillId="0" borderId="39" xfId="0" applyNumberFormat="1" applyFont="1" applyFill="1" applyBorder="1" applyAlignment="1" applyProtection="1">
      <alignment horizontal="right" vertical="center" wrapText="1"/>
      <protection/>
    </xf>
    <xf numFmtId="164" fontId="0" fillId="0" borderId="40" xfId="0" applyNumberFormat="1" applyFont="1" applyFill="1" applyBorder="1" applyAlignment="1" applyProtection="1">
      <alignment horizontal="right" vertical="center" wrapText="1"/>
      <protection/>
    </xf>
    <xf numFmtId="165" fontId="13" fillId="0" borderId="6" xfId="20" applyNumberFormat="1" applyFont="1" applyFill="1" applyBorder="1" applyAlignment="1">
      <alignment horizontal="center" vertical="center" wrapText="1"/>
      <protection/>
    </xf>
    <xf numFmtId="164" fontId="0" fillId="0" borderId="7" xfId="0" applyNumberFormat="1" applyFont="1" applyFill="1" applyBorder="1" applyAlignment="1" applyProtection="1">
      <alignment horizontal="right" vertical="center" wrapText="1"/>
      <protection/>
    </xf>
    <xf numFmtId="164" fontId="0" fillId="0" borderId="8" xfId="0" applyNumberFormat="1" applyFont="1" applyFill="1" applyBorder="1" applyAlignment="1" applyProtection="1">
      <alignment horizontal="right" vertical="center" wrapText="1"/>
      <protection/>
    </xf>
    <xf numFmtId="165" fontId="13" fillId="0" borderId="8" xfId="20" applyNumberFormat="1" applyFont="1" applyFill="1" applyBorder="1" applyAlignment="1">
      <alignment horizontal="center" vertical="center" wrapText="1"/>
      <protection/>
    </xf>
    <xf numFmtId="165" fontId="13" fillId="0" borderId="9" xfId="20" applyNumberFormat="1" applyFont="1" applyFill="1" applyBorder="1" applyAlignment="1">
      <alignment horizontal="center" vertical="center" wrapText="1"/>
      <protection/>
    </xf>
    <xf numFmtId="165" fontId="5" fillId="0" borderId="8" xfId="20" applyNumberFormat="1" applyFont="1" applyFill="1" applyBorder="1" applyAlignment="1">
      <alignment horizontal="center" vertical="center" wrapText="1"/>
      <protection/>
    </xf>
    <xf numFmtId="165" fontId="5" fillId="0" borderId="10" xfId="20" applyNumberFormat="1" applyFont="1" applyFill="1" applyBorder="1" applyAlignment="1">
      <alignment horizontal="center" vertical="center" wrapText="1"/>
      <protection/>
    </xf>
    <xf numFmtId="165" fontId="13" fillId="0" borderId="11" xfId="20" applyNumberFormat="1" applyFont="1" applyFill="1" applyBorder="1" applyAlignment="1">
      <alignment horizontal="center" vertical="center" wrapText="1"/>
      <protection/>
    </xf>
    <xf numFmtId="165" fontId="13" fillId="0" borderId="12" xfId="20" applyNumberFormat="1" applyFont="1" applyFill="1" applyBorder="1" applyAlignment="1">
      <alignment horizontal="center" vertical="center" wrapText="1"/>
      <protection/>
    </xf>
    <xf numFmtId="167" fontId="13" fillId="0" borderId="6" xfId="20" applyNumberFormat="1" applyFont="1" applyFill="1" applyBorder="1" applyAlignment="1">
      <alignment horizontal="center" vertical="center" wrapText="1"/>
      <protection/>
    </xf>
    <xf numFmtId="167" fontId="13" fillId="0" borderId="8" xfId="20" applyNumberFormat="1" applyFont="1" applyFill="1" applyBorder="1" applyAlignment="1">
      <alignment horizontal="center" vertical="center" wrapText="1"/>
      <protection/>
    </xf>
    <xf numFmtId="167" fontId="13" fillId="0" borderId="12" xfId="20" applyNumberFormat="1" applyFont="1" applyFill="1" applyBorder="1" applyAlignment="1">
      <alignment horizontal="center" vertical="center" wrapText="1"/>
      <protection/>
    </xf>
    <xf numFmtId="0" fontId="15" fillId="0" borderId="41" xfId="0" applyFont="1" applyBorder="1" applyAlignment="1">
      <alignment horizontal="center" vertical="center"/>
    </xf>
    <xf numFmtId="0" fontId="16" fillId="3" borderId="42" xfId="0" applyFont="1" applyFill="1" applyBorder="1" applyAlignment="1">
      <alignment horizontal="left" vertical="center" indent="1"/>
    </xf>
    <xf numFmtId="164" fontId="16" fillId="3" borderId="43" xfId="20" applyNumberFormat="1" applyFont="1" applyFill="1" applyBorder="1" applyAlignment="1">
      <alignment horizontal="right" vertical="center" wrapText="1"/>
      <protection/>
    </xf>
    <xf numFmtId="164" fontId="16" fillId="3" borderId="44" xfId="20" applyNumberFormat="1" applyFont="1" applyFill="1" applyBorder="1" applyAlignment="1">
      <alignment horizontal="right" vertical="center" wrapText="1"/>
      <protection/>
    </xf>
    <xf numFmtId="165" fontId="13" fillId="3" borderId="45" xfId="20" applyNumberFormat="1" applyFont="1" applyFill="1" applyBorder="1" applyAlignment="1">
      <alignment horizontal="center" vertical="center" wrapText="1"/>
      <protection/>
    </xf>
    <xf numFmtId="164" fontId="16" fillId="3" borderId="46" xfId="20" applyNumberFormat="1" applyFont="1" applyFill="1" applyBorder="1" applyAlignment="1">
      <alignment horizontal="right" vertical="center" wrapText="1"/>
      <protection/>
    </xf>
    <xf numFmtId="164" fontId="16" fillId="3" borderId="47" xfId="20" applyNumberFormat="1" applyFont="1" applyFill="1" applyBorder="1" applyAlignment="1">
      <alignment horizontal="right" vertical="center" wrapText="1"/>
      <protection/>
    </xf>
    <xf numFmtId="165" fontId="13" fillId="3" borderId="47" xfId="20" applyNumberFormat="1" applyFont="1" applyFill="1" applyBorder="1" applyAlignment="1">
      <alignment horizontal="center" vertical="center" wrapText="1"/>
      <protection/>
    </xf>
    <xf numFmtId="165" fontId="13" fillId="3" borderId="48" xfId="20" applyNumberFormat="1" applyFont="1" applyFill="1" applyBorder="1" applyAlignment="1">
      <alignment horizontal="center" vertical="center" wrapText="1"/>
      <protection/>
    </xf>
    <xf numFmtId="165" fontId="4" fillId="3" borderId="42" xfId="20" applyNumberFormat="1" applyFont="1" applyFill="1" applyBorder="1" applyAlignment="1">
      <alignment horizontal="center" vertical="center" wrapText="1"/>
      <protection/>
    </xf>
    <xf numFmtId="166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7" fontId="13" fillId="3" borderId="45" xfId="20" applyNumberFormat="1" applyFont="1" applyFill="1" applyBorder="1" applyAlignment="1">
      <alignment horizontal="center" vertical="center" wrapText="1"/>
      <protection/>
    </xf>
    <xf numFmtId="167" fontId="13" fillId="3" borderId="47" xfId="20" applyNumberFormat="1" applyFont="1" applyFill="1" applyBorder="1" applyAlignment="1">
      <alignment horizontal="center" vertical="center" wrapText="1"/>
      <protection/>
    </xf>
    <xf numFmtId="167" fontId="13" fillId="3" borderId="48" xfId="20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59" xfId="0" applyFont="1" applyBorder="1" applyAlignment="1">
      <alignment horizontal="center" vertical="center" textRotation="90" wrapText="1"/>
    </xf>
    <xf numFmtId="0" fontId="4" fillId="0" borderId="60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K45"/>
  <sheetViews>
    <sheetView tabSelected="1" zoomScale="50" zoomScaleNormal="50" workbookViewId="0" topLeftCell="A1">
      <pane xSplit="2" ySplit="7" topLeftCell="S8" activePane="bottomRight" state="frozen"/>
      <selection pane="topRight" activeCell="C1" sqref="C1"/>
      <selection pane="bottomLeft" activeCell="A7" sqref="A7"/>
      <selection pane="bottomRight" activeCell="S8" sqref="S8"/>
    </sheetView>
  </sheetViews>
  <sheetFormatPr defaultColWidth="9.00390625" defaultRowHeight="15.75" outlineLevelRow="1" outlineLevelCol="1"/>
  <cols>
    <col min="1" max="1" width="6.875" style="5" hidden="1" customWidth="1" outlineLevel="1"/>
    <col min="2" max="2" width="31.25390625" style="103" customWidth="1" collapsed="1"/>
    <col min="3" max="9" width="9.50390625" style="103" hidden="1" customWidth="1" outlineLevel="1"/>
    <col min="10" max="10" width="9.50390625" style="104" hidden="1" customWidth="1" outlineLevel="1"/>
    <col min="11" max="11" width="9.50390625" style="105" hidden="1" customWidth="1" outlineLevel="1"/>
    <col min="12" max="12" width="9.50390625" style="103" hidden="1" customWidth="1" outlineLevel="1"/>
    <col min="13" max="13" width="9.50390625" style="104" hidden="1" customWidth="1" outlineLevel="1"/>
    <col min="14" max="14" width="9.50390625" style="105" hidden="1" customWidth="1" outlineLevel="1"/>
    <col min="15" max="15" width="16.75390625" style="103" hidden="1" customWidth="1" outlineLevel="1" collapsed="1"/>
    <col min="16" max="16" width="16.75390625" style="103" hidden="1" customWidth="1" outlineLevel="1"/>
    <col min="17" max="18" width="16.75390625" style="105" hidden="1" customWidth="1" outlineLevel="1"/>
    <col min="19" max="19" width="17.00390625" style="6" customWidth="1" collapsed="1"/>
    <col min="20" max="20" width="17.75390625" style="103" customWidth="1"/>
    <col min="21" max="22" width="17.75390625" style="105" customWidth="1"/>
    <col min="23" max="23" width="17.00390625" style="103" customWidth="1"/>
    <col min="24" max="24" width="17.75390625" style="103" customWidth="1"/>
    <col min="25" max="26" width="17.75390625" style="105" customWidth="1"/>
    <col min="27" max="27" width="17.00390625" style="103" customWidth="1"/>
    <col min="28" max="28" width="17.75390625" style="103" customWidth="1"/>
    <col min="29" max="30" width="17.75390625" style="105" customWidth="1"/>
    <col min="31" max="31" width="17.00390625" style="103" customWidth="1"/>
    <col min="32" max="32" width="17.75390625" style="103" customWidth="1"/>
    <col min="33" max="34" width="17.75390625" style="105" customWidth="1"/>
    <col min="35" max="35" width="17.00390625" style="103" customWidth="1"/>
    <col min="36" max="36" width="17.75390625" style="103" customWidth="1"/>
    <col min="37" max="38" width="17.75390625" style="105" customWidth="1"/>
    <col min="39" max="39" width="17.00390625" style="103" customWidth="1"/>
    <col min="40" max="40" width="17.75390625" style="103" customWidth="1"/>
    <col min="41" max="42" width="17.75390625" style="105" customWidth="1"/>
    <col min="43" max="43" width="9.875" style="103" hidden="1" customWidth="1" outlineLevel="1"/>
    <col min="44" max="44" width="8.625" style="103" hidden="1" customWidth="1" outlineLevel="1"/>
    <col min="45" max="46" width="8.125" style="105" hidden="1" customWidth="1" outlineLevel="1"/>
    <col min="47" max="50" width="9.00390625" style="11" hidden="1" customWidth="1" outlineLevel="1"/>
    <col min="51" max="51" width="9.00390625" style="11" customWidth="1" collapsed="1"/>
    <col min="52" max="58" width="9.50390625" style="103" hidden="1" customWidth="1" outlineLevel="1"/>
    <col min="59" max="59" width="9.50390625" style="104" hidden="1" customWidth="1" outlineLevel="1"/>
    <col min="60" max="60" width="9.50390625" style="105" hidden="1" customWidth="1" outlineLevel="1"/>
    <col min="61" max="61" width="9.50390625" style="103" hidden="1" customWidth="1" outlineLevel="1"/>
    <col min="62" max="62" width="9.50390625" style="104" hidden="1" customWidth="1" outlineLevel="1"/>
    <col min="63" max="63" width="9.50390625" style="105" hidden="1" customWidth="1" outlineLevel="1"/>
    <col min="64" max="64" width="9.00390625" style="11" customWidth="1" collapsed="1"/>
    <col min="65" max="16384" width="9.00390625" style="11" customWidth="1"/>
  </cols>
  <sheetData>
    <row r="1" ht="15.75">
      <c r="V1" s="106" t="s">
        <v>44</v>
      </c>
    </row>
    <row r="2" spans="1:63" s="4" customFormat="1" ht="65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0" t="s">
        <v>0</v>
      </c>
      <c r="P2" s="140"/>
      <c r="Q2" s="140"/>
      <c r="R2" s="140"/>
      <c r="S2" s="140" t="s">
        <v>0</v>
      </c>
      <c r="T2" s="140"/>
      <c r="U2" s="140"/>
      <c r="V2" s="140"/>
      <c r="W2" s="140" t="s">
        <v>0</v>
      </c>
      <c r="X2" s="140"/>
      <c r="Y2" s="140"/>
      <c r="Z2" s="140"/>
      <c r="AA2" s="140" t="s">
        <v>0</v>
      </c>
      <c r="AB2" s="140"/>
      <c r="AC2" s="140"/>
      <c r="AD2" s="140"/>
      <c r="AE2" s="140" t="s">
        <v>0</v>
      </c>
      <c r="AF2" s="140"/>
      <c r="AG2" s="140"/>
      <c r="AH2" s="140"/>
      <c r="AI2" s="140" t="s">
        <v>0</v>
      </c>
      <c r="AJ2" s="140"/>
      <c r="AK2" s="140"/>
      <c r="AL2" s="140"/>
      <c r="AM2" s="140" t="s">
        <v>0</v>
      </c>
      <c r="AN2" s="140"/>
      <c r="AO2" s="140"/>
      <c r="AP2" s="140"/>
      <c r="AQ2" s="3"/>
      <c r="AR2" s="3"/>
      <c r="AS2" s="3"/>
      <c r="AT2" s="3"/>
      <c r="AU2" s="1"/>
      <c r="AV2" s="1"/>
      <c r="AW2" s="1"/>
      <c r="AX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4" customFormat="1" ht="21" thickBot="1">
      <c r="A3" s="1"/>
      <c r="B3" s="2"/>
      <c r="C3" s="131" t="s">
        <v>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 t="s">
        <v>2</v>
      </c>
      <c r="P3" s="131"/>
      <c r="Q3" s="131"/>
      <c r="R3" s="131"/>
      <c r="S3" s="131" t="s">
        <v>3</v>
      </c>
      <c r="T3" s="131"/>
      <c r="U3" s="131"/>
      <c r="V3" s="131"/>
      <c r="W3" s="131" t="s">
        <v>4</v>
      </c>
      <c r="X3" s="131"/>
      <c r="Y3" s="131"/>
      <c r="Z3" s="131"/>
      <c r="AA3" s="131" t="s">
        <v>5</v>
      </c>
      <c r="AB3" s="131"/>
      <c r="AC3" s="131"/>
      <c r="AD3" s="131"/>
      <c r="AE3" s="131" t="s">
        <v>6</v>
      </c>
      <c r="AF3" s="131"/>
      <c r="AG3" s="131"/>
      <c r="AH3" s="131"/>
      <c r="AI3" s="131" t="s">
        <v>7</v>
      </c>
      <c r="AJ3" s="131"/>
      <c r="AK3" s="131"/>
      <c r="AL3" s="131"/>
      <c r="AM3" s="131" t="s">
        <v>8</v>
      </c>
      <c r="AN3" s="131"/>
      <c r="AO3" s="131"/>
      <c r="AP3" s="131"/>
      <c r="AQ3" s="129" t="s">
        <v>9</v>
      </c>
      <c r="AR3" s="129"/>
      <c r="AS3" s="129"/>
      <c r="AT3" s="129"/>
      <c r="AU3" s="130" t="s">
        <v>10</v>
      </c>
      <c r="AV3" s="130"/>
      <c r="AW3" s="130"/>
      <c r="AX3" s="130"/>
      <c r="AZ3" s="131" t="s">
        <v>11</v>
      </c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</row>
    <row r="4" spans="1:63" s="6" customFormat="1" ht="15.75" customHeight="1" thickTop="1">
      <c r="A4" s="5"/>
      <c r="B4" s="132" t="s">
        <v>12</v>
      </c>
      <c r="C4" s="135" t="s">
        <v>13</v>
      </c>
      <c r="D4" s="135"/>
      <c r="E4" s="136"/>
      <c r="F4" s="137" t="s">
        <v>14</v>
      </c>
      <c r="G4" s="138"/>
      <c r="H4" s="138"/>
      <c r="I4" s="138"/>
      <c r="J4" s="138"/>
      <c r="K4" s="138"/>
      <c r="L4" s="138"/>
      <c r="M4" s="138"/>
      <c r="N4" s="139"/>
      <c r="O4" s="123" t="s">
        <v>15</v>
      </c>
      <c r="P4" s="125" t="s">
        <v>14</v>
      </c>
      <c r="Q4" s="125"/>
      <c r="R4" s="126"/>
      <c r="S4" s="123" t="s">
        <v>15</v>
      </c>
      <c r="T4" s="125" t="s">
        <v>14</v>
      </c>
      <c r="U4" s="125"/>
      <c r="V4" s="126"/>
      <c r="W4" s="123" t="s">
        <v>15</v>
      </c>
      <c r="X4" s="125" t="s">
        <v>14</v>
      </c>
      <c r="Y4" s="125"/>
      <c r="Z4" s="126"/>
      <c r="AA4" s="123" t="s">
        <v>15</v>
      </c>
      <c r="AB4" s="125" t="s">
        <v>14</v>
      </c>
      <c r="AC4" s="125"/>
      <c r="AD4" s="126"/>
      <c r="AE4" s="123" t="s">
        <v>15</v>
      </c>
      <c r="AF4" s="125" t="s">
        <v>14</v>
      </c>
      <c r="AG4" s="125"/>
      <c r="AH4" s="126"/>
      <c r="AI4" s="123" t="s">
        <v>15</v>
      </c>
      <c r="AJ4" s="125" t="s">
        <v>14</v>
      </c>
      <c r="AK4" s="125"/>
      <c r="AL4" s="126"/>
      <c r="AM4" s="123" t="s">
        <v>15</v>
      </c>
      <c r="AN4" s="125" t="s">
        <v>14</v>
      </c>
      <c r="AO4" s="125"/>
      <c r="AP4" s="126"/>
      <c r="AQ4" s="127" t="s">
        <v>16</v>
      </c>
      <c r="AR4" s="109" t="s">
        <v>14</v>
      </c>
      <c r="AS4" s="109"/>
      <c r="AT4" s="110"/>
      <c r="AU4" s="107" t="s">
        <v>16</v>
      </c>
      <c r="AV4" s="109" t="s">
        <v>14</v>
      </c>
      <c r="AW4" s="109"/>
      <c r="AX4" s="110"/>
      <c r="AZ4" s="111" t="s">
        <v>13</v>
      </c>
      <c r="BA4" s="111"/>
      <c r="BB4" s="112"/>
      <c r="BC4" s="115" t="s">
        <v>14</v>
      </c>
      <c r="BD4" s="116"/>
      <c r="BE4" s="116"/>
      <c r="BF4" s="116"/>
      <c r="BG4" s="116"/>
      <c r="BH4" s="116"/>
      <c r="BI4" s="116"/>
      <c r="BJ4" s="116"/>
      <c r="BK4" s="117"/>
    </row>
    <row r="5" spans="2:63" ht="112.5" customHeight="1">
      <c r="B5" s="133"/>
      <c r="C5" s="113"/>
      <c r="D5" s="113"/>
      <c r="E5" s="114"/>
      <c r="F5" s="118" t="s">
        <v>17</v>
      </c>
      <c r="G5" s="119"/>
      <c r="H5" s="119"/>
      <c r="I5" s="120" t="s">
        <v>18</v>
      </c>
      <c r="J5" s="120"/>
      <c r="K5" s="120"/>
      <c r="L5" s="120" t="s">
        <v>19</v>
      </c>
      <c r="M5" s="120"/>
      <c r="N5" s="121"/>
      <c r="O5" s="124"/>
      <c r="P5" s="7" t="s">
        <v>20</v>
      </c>
      <c r="Q5" s="7" t="s">
        <v>21</v>
      </c>
      <c r="R5" s="8" t="s">
        <v>22</v>
      </c>
      <c r="S5" s="124"/>
      <c r="T5" s="7" t="s">
        <v>20</v>
      </c>
      <c r="U5" s="7" t="s">
        <v>45</v>
      </c>
      <c r="V5" s="8" t="s">
        <v>46</v>
      </c>
      <c r="W5" s="124"/>
      <c r="X5" s="7" t="s">
        <v>20</v>
      </c>
      <c r="Y5" s="7" t="s">
        <v>45</v>
      </c>
      <c r="Z5" s="8" t="s">
        <v>46</v>
      </c>
      <c r="AA5" s="124"/>
      <c r="AB5" s="7" t="s">
        <v>20</v>
      </c>
      <c r="AC5" s="7" t="s">
        <v>45</v>
      </c>
      <c r="AD5" s="8" t="s">
        <v>46</v>
      </c>
      <c r="AE5" s="124"/>
      <c r="AF5" s="7" t="s">
        <v>20</v>
      </c>
      <c r="AG5" s="7" t="s">
        <v>45</v>
      </c>
      <c r="AH5" s="8" t="s">
        <v>46</v>
      </c>
      <c r="AI5" s="124"/>
      <c r="AJ5" s="7" t="s">
        <v>20</v>
      </c>
      <c r="AK5" s="7" t="s">
        <v>45</v>
      </c>
      <c r="AL5" s="8" t="s">
        <v>46</v>
      </c>
      <c r="AM5" s="124"/>
      <c r="AN5" s="7" t="s">
        <v>20</v>
      </c>
      <c r="AO5" s="7" t="s">
        <v>45</v>
      </c>
      <c r="AP5" s="8" t="s">
        <v>46</v>
      </c>
      <c r="AQ5" s="128"/>
      <c r="AR5" s="9" t="s">
        <v>23</v>
      </c>
      <c r="AS5" s="9" t="s">
        <v>24</v>
      </c>
      <c r="AT5" s="10" t="s">
        <v>25</v>
      </c>
      <c r="AU5" s="108"/>
      <c r="AV5" s="9" t="s">
        <v>23</v>
      </c>
      <c r="AW5" s="9" t="s">
        <v>24</v>
      </c>
      <c r="AX5" s="10" t="s">
        <v>25</v>
      </c>
      <c r="AZ5" s="113"/>
      <c r="BA5" s="113"/>
      <c r="BB5" s="114"/>
      <c r="BC5" s="118" t="s">
        <v>17</v>
      </c>
      <c r="BD5" s="119"/>
      <c r="BE5" s="119"/>
      <c r="BF5" s="120" t="s">
        <v>18</v>
      </c>
      <c r="BG5" s="120"/>
      <c r="BH5" s="120"/>
      <c r="BI5" s="120" t="s">
        <v>19</v>
      </c>
      <c r="BJ5" s="120"/>
      <c r="BK5" s="122"/>
    </row>
    <row r="6" spans="2:63" ht="37.5" customHeight="1" thickBot="1">
      <c r="B6" s="134"/>
      <c r="C6" s="12" t="s">
        <v>26</v>
      </c>
      <c r="D6" s="13" t="s">
        <v>27</v>
      </c>
      <c r="E6" s="14" t="s">
        <v>28</v>
      </c>
      <c r="F6" s="15" t="s">
        <v>29</v>
      </c>
      <c r="G6" s="13" t="s">
        <v>27</v>
      </c>
      <c r="H6" s="16" t="s">
        <v>28</v>
      </c>
      <c r="I6" s="17" t="s">
        <v>30</v>
      </c>
      <c r="J6" s="13" t="s">
        <v>27</v>
      </c>
      <c r="K6" s="18" t="s">
        <v>28</v>
      </c>
      <c r="L6" s="17" t="s">
        <v>31</v>
      </c>
      <c r="M6" s="13" t="s">
        <v>27</v>
      </c>
      <c r="N6" s="19" t="s">
        <v>28</v>
      </c>
      <c r="O6" s="20" t="s">
        <v>28</v>
      </c>
      <c r="P6" s="18" t="s">
        <v>28</v>
      </c>
      <c r="Q6" s="18" t="s">
        <v>28</v>
      </c>
      <c r="R6" s="21" t="s">
        <v>28</v>
      </c>
      <c r="S6" s="20" t="s">
        <v>28</v>
      </c>
      <c r="T6" s="18" t="s">
        <v>28</v>
      </c>
      <c r="U6" s="18" t="s">
        <v>28</v>
      </c>
      <c r="V6" s="21" t="s">
        <v>28</v>
      </c>
      <c r="W6" s="20" t="s">
        <v>28</v>
      </c>
      <c r="X6" s="18" t="s">
        <v>28</v>
      </c>
      <c r="Y6" s="18" t="s">
        <v>28</v>
      </c>
      <c r="Z6" s="21" t="s">
        <v>28</v>
      </c>
      <c r="AA6" s="20" t="s">
        <v>28</v>
      </c>
      <c r="AB6" s="18" t="s">
        <v>28</v>
      </c>
      <c r="AC6" s="18" t="s">
        <v>28</v>
      </c>
      <c r="AD6" s="21" t="s">
        <v>28</v>
      </c>
      <c r="AE6" s="20" t="s">
        <v>28</v>
      </c>
      <c r="AF6" s="18" t="s">
        <v>28</v>
      </c>
      <c r="AG6" s="18" t="s">
        <v>28</v>
      </c>
      <c r="AH6" s="21" t="s">
        <v>28</v>
      </c>
      <c r="AI6" s="20" t="s">
        <v>28</v>
      </c>
      <c r="AJ6" s="18" t="s">
        <v>28</v>
      </c>
      <c r="AK6" s="18" t="s">
        <v>28</v>
      </c>
      <c r="AL6" s="21" t="s">
        <v>28</v>
      </c>
      <c r="AM6" s="20" t="s">
        <v>28</v>
      </c>
      <c r="AN6" s="18" t="s">
        <v>28</v>
      </c>
      <c r="AO6" s="18" t="s">
        <v>28</v>
      </c>
      <c r="AP6" s="21" t="s">
        <v>28</v>
      </c>
      <c r="AQ6" s="22" t="s">
        <v>28</v>
      </c>
      <c r="AR6" s="16" t="s">
        <v>28</v>
      </c>
      <c r="AS6" s="18" t="s">
        <v>28</v>
      </c>
      <c r="AT6" s="23" t="s">
        <v>28</v>
      </c>
      <c r="AZ6" s="12" t="s">
        <v>26</v>
      </c>
      <c r="BA6" s="13" t="s">
        <v>27</v>
      </c>
      <c r="BB6" s="14" t="s">
        <v>28</v>
      </c>
      <c r="BC6" s="15" t="s">
        <v>29</v>
      </c>
      <c r="BD6" s="13" t="s">
        <v>27</v>
      </c>
      <c r="BE6" s="16" t="s">
        <v>28</v>
      </c>
      <c r="BF6" s="17" t="s">
        <v>30</v>
      </c>
      <c r="BG6" s="13" t="s">
        <v>27</v>
      </c>
      <c r="BH6" s="18" t="s">
        <v>28</v>
      </c>
      <c r="BI6" s="17" t="s">
        <v>31</v>
      </c>
      <c r="BJ6" s="13" t="s">
        <v>27</v>
      </c>
      <c r="BK6" s="23" t="s">
        <v>28</v>
      </c>
    </row>
    <row r="7" spans="1:63" ht="19.5" customHeight="1" hidden="1" outlineLevel="1">
      <c r="A7" s="24" t="s">
        <v>32</v>
      </c>
      <c r="B7" s="25" t="s">
        <v>33</v>
      </c>
      <c r="C7" s="26">
        <f>SUM(C45)</f>
        <v>2980051</v>
      </c>
      <c r="D7" s="27">
        <f>SUM(D45)</f>
        <v>1013173</v>
      </c>
      <c r="E7" s="28">
        <f>D7/C7*100</f>
        <v>33.998512106000874</v>
      </c>
      <c r="F7" s="29">
        <f>SUM(F45)</f>
        <v>949587</v>
      </c>
      <c r="G7" s="30">
        <f>SUM(G45)</f>
        <v>797169</v>
      </c>
      <c r="H7" s="31">
        <f aca="true" t="shared" si="0" ref="H7">G7/F7*100</f>
        <v>83.94902204853267</v>
      </c>
      <c r="I7" s="30">
        <f>SUM(I45)</f>
        <v>1276858</v>
      </c>
      <c r="J7" s="30">
        <f>SUM(J45)</f>
        <v>188176</v>
      </c>
      <c r="K7" s="31">
        <f>J7/I7*100</f>
        <v>14.737425774831658</v>
      </c>
      <c r="L7" s="30">
        <f>SUM(L45)</f>
        <v>753606</v>
      </c>
      <c r="M7" s="30">
        <f>SUM(M45)</f>
        <v>27828</v>
      </c>
      <c r="N7" s="28">
        <f>M7/L7*100</f>
        <v>3.692645759189815</v>
      </c>
      <c r="O7" s="32">
        <f>E7+$AU7-1</f>
        <v>35.99872466228646</v>
      </c>
      <c r="P7" s="28">
        <v>84</v>
      </c>
      <c r="Q7" s="28">
        <v>20</v>
      </c>
      <c r="R7" s="33">
        <v>6</v>
      </c>
      <c r="S7" s="32">
        <f aca="true" t="shared" si="1" ref="S7:S45">O7+$AU7</f>
        <v>38.99893721857205</v>
      </c>
      <c r="T7" s="28">
        <f aca="true" t="shared" si="2" ref="T7:T45">P7+$AV7</f>
        <v>84.43585399306676</v>
      </c>
      <c r="U7" s="28">
        <v>25</v>
      </c>
      <c r="V7" s="33">
        <v>9</v>
      </c>
      <c r="W7" s="32">
        <v>42</v>
      </c>
      <c r="X7" s="28">
        <v>85</v>
      </c>
      <c r="Y7" s="28">
        <v>30</v>
      </c>
      <c r="Z7" s="33">
        <v>12</v>
      </c>
      <c r="AA7" s="32">
        <v>45</v>
      </c>
      <c r="AB7" s="28">
        <v>85</v>
      </c>
      <c r="AC7" s="28">
        <v>35</v>
      </c>
      <c r="AD7" s="33">
        <v>15</v>
      </c>
      <c r="AE7" s="32">
        <v>48</v>
      </c>
      <c r="AF7" s="28">
        <v>86</v>
      </c>
      <c r="AG7" s="28">
        <v>40</v>
      </c>
      <c r="AH7" s="33">
        <v>18</v>
      </c>
      <c r="AI7" s="32">
        <v>51</v>
      </c>
      <c r="AJ7" s="28">
        <v>86</v>
      </c>
      <c r="AK7" s="28">
        <v>45</v>
      </c>
      <c r="AL7" s="33">
        <v>21</v>
      </c>
      <c r="AM7" s="32">
        <v>55</v>
      </c>
      <c r="AN7" s="28">
        <v>87</v>
      </c>
      <c r="AO7" s="28">
        <v>52</v>
      </c>
      <c r="AP7" s="33">
        <v>24</v>
      </c>
      <c r="AQ7" s="34">
        <v>55</v>
      </c>
      <c r="AR7" s="31">
        <v>87</v>
      </c>
      <c r="AS7" s="31">
        <v>52</v>
      </c>
      <c r="AT7" s="35">
        <v>24</v>
      </c>
      <c r="AU7" s="36">
        <f aca="true" t="shared" si="3" ref="AU7:AU44">(AQ7-E7)/7</f>
        <v>3.0002125562855895</v>
      </c>
      <c r="AV7" s="36">
        <f aca="true" t="shared" si="4" ref="AV7:AV44">(AR7-H7)/7</f>
        <v>0.4358539930667616</v>
      </c>
      <c r="AW7" s="36">
        <f aca="true" t="shared" si="5" ref="AW7:AW44">(AS7-K7)/7</f>
        <v>5.323224889309763</v>
      </c>
      <c r="AX7" s="36">
        <f aca="true" t="shared" si="6" ref="AX7:AX44">(AT7-N7)/7</f>
        <v>2.9010506058300263</v>
      </c>
      <c r="AZ7" s="26"/>
      <c r="BA7" s="27"/>
      <c r="BB7" s="37"/>
      <c r="BC7" s="29"/>
      <c r="BD7" s="30"/>
      <c r="BE7" s="38"/>
      <c r="BF7" s="30"/>
      <c r="BG7" s="30"/>
      <c r="BH7" s="38"/>
      <c r="BI7" s="30"/>
      <c r="BJ7" s="30"/>
      <c r="BK7" s="39"/>
    </row>
    <row r="8" spans="1:63" ht="18.75" collapsed="1">
      <c r="A8" s="40">
        <v>1</v>
      </c>
      <c r="B8" s="41" t="s">
        <v>34</v>
      </c>
      <c r="C8" s="42">
        <f>SUM(F8,I8,L8)</f>
        <v>1085075</v>
      </c>
      <c r="D8" s="43">
        <f>SUM(G8,J8,M8)</f>
        <v>346368</v>
      </c>
      <c r="E8" s="44">
        <f aca="true" t="shared" si="7" ref="E8:E44">D8/C8*100</f>
        <v>31.921111443909407</v>
      </c>
      <c r="F8" s="45">
        <v>342058</v>
      </c>
      <c r="G8" s="46">
        <v>258044</v>
      </c>
      <c r="H8" s="47">
        <f>G8/F8*100</f>
        <v>75.43866829601997</v>
      </c>
      <c r="I8" s="46">
        <v>467062</v>
      </c>
      <c r="J8" s="46">
        <v>81152</v>
      </c>
      <c r="K8" s="47">
        <f aca="true" t="shared" si="8" ref="K8:K44">J8/I8*100</f>
        <v>17.374995182652412</v>
      </c>
      <c r="L8" s="46">
        <v>275955</v>
      </c>
      <c r="M8" s="46">
        <v>7172</v>
      </c>
      <c r="N8" s="44">
        <f aca="true" t="shared" si="9" ref="N8:N44">M8/L8*100</f>
        <v>2.5989744704752584</v>
      </c>
      <c r="O8" s="48">
        <f aca="true" t="shared" si="10" ref="O8:O44">E8+$AU8-1</f>
        <v>34.21809552335092</v>
      </c>
      <c r="P8" s="49">
        <f aca="true" t="shared" si="11" ref="P8:P43">H8+$AV8</f>
        <v>77.09028711087426</v>
      </c>
      <c r="Q8" s="49">
        <f aca="true" t="shared" si="12" ref="Q8:Q43">K8+$AW8</f>
        <v>22.321424442273496</v>
      </c>
      <c r="R8" s="50">
        <f aca="true" t="shared" si="13" ref="R8:R44">N8+$AX8-0.5</f>
        <v>5.156263831835936</v>
      </c>
      <c r="S8" s="48">
        <f t="shared" si="1"/>
        <v>37.51507960279243</v>
      </c>
      <c r="T8" s="49">
        <f t="shared" si="2"/>
        <v>78.74190592572855</v>
      </c>
      <c r="U8" s="49">
        <f aca="true" t="shared" si="14" ref="U8:U45">Q8+$AW8</f>
        <v>27.26785370189458</v>
      </c>
      <c r="V8" s="50">
        <f aca="true" t="shared" si="15" ref="V8:V45">R8+$AX8</f>
        <v>8.213553193196613</v>
      </c>
      <c r="W8" s="48">
        <f aca="true" t="shared" si="16" ref="W8:W45">S8+$AU8</f>
        <v>40.81206368223395</v>
      </c>
      <c r="X8" s="49">
        <f aca="true" t="shared" si="17" ref="X8:X45">T8+$AV8</f>
        <v>80.39352474058283</v>
      </c>
      <c r="Y8" s="49">
        <f aca="true" t="shared" si="18" ref="Y8:Y45">U8+$AW8</f>
        <v>32.214282961515664</v>
      </c>
      <c r="Z8" s="50">
        <f aca="true" t="shared" si="19" ref="Z8:Z45">V8+$AX8</f>
        <v>11.27084255455729</v>
      </c>
      <c r="AA8" s="48">
        <f aca="true" t="shared" si="20" ref="AA8:AA45">W8+$AU8</f>
        <v>44.10904776167546</v>
      </c>
      <c r="AB8" s="49">
        <f aca="true" t="shared" si="21" ref="AB8:AB45">X8+$AV8</f>
        <v>82.04514355543712</v>
      </c>
      <c r="AC8" s="49">
        <f aca="true" t="shared" si="22" ref="AC8:AC45">Y8+$AW8</f>
        <v>37.16071222113675</v>
      </c>
      <c r="AD8" s="50">
        <f aca="true" t="shared" si="23" ref="AD8:AD45">Z8+$AX8</f>
        <v>14.328131915917968</v>
      </c>
      <c r="AE8" s="48">
        <f aca="true" t="shared" si="24" ref="AE8:AE45">AA8+$AU8</f>
        <v>47.40603184111698</v>
      </c>
      <c r="AF8" s="49">
        <f aca="true" t="shared" si="25" ref="AF8:AF45">AB8+$AV8</f>
        <v>83.69676237029141</v>
      </c>
      <c r="AG8" s="49">
        <f aca="true" t="shared" si="26" ref="AG8:AG45">AC8+$AW8</f>
        <v>42.10714148075783</v>
      </c>
      <c r="AH8" s="50">
        <f aca="true" t="shared" si="27" ref="AH8:AH45">AD8+$AX8</f>
        <v>17.385421277278645</v>
      </c>
      <c r="AI8" s="48">
        <f aca="true" t="shared" si="28" ref="AI8:AI45">AE8+$AU8</f>
        <v>50.70301592055849</v>
      </c>
      <c r="AJ8" s="49">
        <f aca="true" t="shared" si="29" ref="AJ8:AJ45">AF8+$AV8</f>
        <v>85.3483811851457</v>
      </c>
      <c r="AK8" s="49">
        <f aca="true" t="shared" si="30" ref="AK8:AK45">AG8+$AW8</f>
        <v>47.053570740378916</v>
      </c>
      <c r="AL8" s="50">
        <f aca="true" t="shared" si="31" ref="AL8:AL45">AH8+$AX8</f>
        <v>20.442710638639323</v>
      </c>
      <c r="AM8" s="48">
        <f aca="true" t="shared" si="32" ref="AM8:AM44">AI8+$AU8+1</f>
        <v>55.00000000000001</v>
      </c>
      <c r="AN8" s="49">
        <f aca="true" t="shared" si="33" ref="AN8:AN43">AJ8+$AV8</f>
        <v>86.99999999999999</v>
      </c>
      <c r="AO8" s="49">
        <f aca="true" t="shared" si="34" ref="AO8:AO43">AK8+$AW8</f>
        <v>52</v>
      </c>
      <c r="AP8" s="50">
        <f aca="true" t="shared" si="35" ref="AP8:AP44">AL8+$AX8+0.5</f>
        <v>24</v>
      </c>
      <c r="AQ8" s="51">
        <v>55</v>
      </c>
      <c r="AR8" s="47">
        <v>87</v>
      </c>
      <c r="AS8" s="47">
        <v>52</v>
      </c>
      <c r="AT8" s="52">
        <v>24</v>
      </c>
      <c r="AU8" s="36">
        <f t="shared" si="3"/>
        <v>3.2969840794415135</v>
      </c>
      <c r="AV8" s="36">
        <f t="shared" si="4"/>
        <v>1.65161881485429</v>
      </c>
      <c r="AW8" s="36">
        <f t="shared" si="5"/>
        <v>4.946429259621084</v>
      </c>
      <c r="AX8" s="36">
        <f t="shared" si="6"/>
        <v>3.0572893613606773</v>
      </c>
      <c r="AZ8" s="42">
        <f aca="true" t="shared" si="36" ref="AZ8:BA44">SUM(BC8,BF8,BI8)</f>
        <v>1076751</v>
      </c>
      <c r="BA8" s="43">
        <f t="shared" si="36"/>
        <v>387403</v>
      </c>
      <c r="BB8" s="53">
        <f aca="true" t="shared" si="37" ref="BB8:BB44">BA8/AZ8*100</f>
        <v>35.9788846260649</v>
      </c>
      <c r="BC8" s="45">
        <v>332516</v>
      </c>
      <c r="BD8" s="46">
        <v>270976</v>
      </c>
      <c r="BE8" s="54">
        <f>BD8/BC8*100</f>
        <v>81.49261990400461</v>
      </c>
      <c r="BF8" s="46">
        <v>468413</v>
      </c>
      <c r="BG8" s="46">
        <v>99261</v>
      </c>
      <c r="BH8" s="54">
        <f aca="true" t="shared" si="38" ref="BH8:BH44">BG8/BF8*100</f>
        <v>21.190914855053126</v>
      </c>
      <c r="BI8" s="46">
        <v>275822</v>
      </c>
      <c r="BJ8" s="46">
        <v>17166</v>
      </c>
      <c r="BK8" s="55">
        <f aca="true" t="shared" si="39" ref="BK8:BK44">BJ8/BI8*100</f>
        <v>6.223578974846097</v>
      </c>
    </row>
    <row r="9" spans="1:63" ht="18.75">
      <c r="A9" s="56">
        <v>2</v>
      </c>
      <c r="B9" s="57" t="s">
        <v>35</v>
      </c>
      <c r="C9" s="58">
        <f aca="true" t="shared" si="40" ref="C9:D44">SUM(F9,I9,L9)</f>
        <v>54177</v>
      </c>
      <c r="D9" s="59">
        <f t="shared" si="40"/>
        <v>18686</v>
      </c>
      <c r="E9" s="60">
        <f t="shared" si="7"/>
        <v>34.490651014268046</v>
      </c>
      <c r="F9" s="61">
        <v>16459</v>
      </c>
      <c r="G9" s="62">
        <v>14286</v>
      </c>
      <c r="H9" s="63">
        <f aca="true" t="shared" si="41" ref="H9:H45">G9/F9*100</f>
        <v>86.7974968102558</v>
      </c>
      <c r="I9" s="62">
        <v>22527</v>
      </c>
      <c r="J9" s="62">
        <v>4059</v>
      </c>
      <c r="K9" s="63">
        <f t="shared" si="8"/>
        <v>18.01837794646424</v>
      </c>
      <c r="L9" s="62">
        <v>15191</v>
      </c>
      <c r="M9" s="62">
        <v>341</v>
      </c>
      <c r="N9" s="60">
        <f t="shared" si="9"/>
        <v>2.2447501810282406</v>
      </c>
      <c r="O9" s="64">
        <f t="shared" si="10"/>
        <v>36.420558012229755</v>
      </c>
      <c r="P9" s="65">
        <f t="shared" si="11"/>
        <v>86.82642583736211</v>
      </c>
      <c r="Q9" s="65">
        <f t="shared" si="12"/>
        <v>22.872895382683637</v>
      </c>
      <c r="R9" s="66">
        <f t="shared" si="13"/>
        <v>4.852643012309921</v>
      </c>
      <c r="S9" s="64">
        <f t="shared" si="1"/>
        <v>39.35046501019146</v>
      </c>
      <c r="T9" s="65">
        <f t="shared" si="2"/>
        <v>86.85535486446842</v>
      </c>
      <c r="U9" s="65">
        <f t="shared" si="14"/>
        <v>27.727412818903034</v>
      </c>
      <c r="V9" s="66">
        <f t="shared" si="15"/>
        <v>7.9605358435916</v>
      </c>
      <c r="W9" s="64">
        <f t="shared" si="16"/>
        <v>42.28037200815317</v>
      </c>
      <c r="X9" s="65">
        <f t="shared" si="17"/>
        <v>86.88428389157474</v>
      </c>
      <c r="Y9" s="65">
        <f t="shared" si="18"/>
        <v>32.58193025512243</v>
      </c>
      <c r="Z9" s="66">
        <f t="shared" si="19"/>
        <v>11.06842867487328</v>
      </c>
      <c r="AA9" s="64">
        <f t="shared" si="20"/>
        <v>45.21027900611488</v>
      </c>
      <c r="AB9" s="65">
        <f t="shared" si="21"/>
        <v>86.91321291868105</v>
      </c>
      <c r="AC9" s="65">
        <f t="shared" si="22"/>
        <v>37.436447691341826</v>
      </c>
      <c r="AD9" s="66">
        <f t="shared" si="23"/>
        <v>14.17632150615496</v>
      </c>
      <c r="AE9" s="64">
        <f t="shared" si="24"/>
        <v>48.14018600407659</v>
      </c>
      <c r="AF9" s="65">
        <f t="shared" si="25"/>
        <v>86.94214194578737</v>
      </c>
      <c r="AG9" s="65">
        <f t="shared" si="26"/>
        <v>42.29096512756122</v>
      </c>
      <c r="AH9" s="66">
        <f t="shared" si="27"/>
        <v>17.28421433743664</v>
      </c>
      <c r="AI9" s="64">
        <f t="shared" si="28"/>
        <v>51.0700930020383</v>
      </c>
      <c r="AJ9" s="65">
        <f t="shared" si="29"/>
        <v>86.97107097289368</v>
      </c>
      <c r="AK9" s="65">
        <f t="shared" si="30"/>
        <v>47.14548256378062</v>
      </c>
      <c r="AL9" s="66">
        <f t="shared" si="31"/>
        <v>20.392107168718322</v>
      </c>
      <c r="AM9" s="64">
        <f t="shared" si="32"/>
        <v>55.00000000000001</v>
      </c>
      <c r="AN9" s="65">
        <f t="shared" si="33"/>
        <v>87</v>
      </c>
      <c r="AO9" s="65">
        <f t="shared" si="34"/>
        <v>52.000000000000014</v>
      </c>
      <c r="AP9" s="66">
        <f t="shared" si="35"/>
        <v>24.000000000000004</v>
      </c>
      <c r="AQ9" s="67">
        <v>55</v>
      </c>
      <c r="AR9" s="63">
        <v>87</v>
      </c>
      <c r="AS9" s="63">
        <v>52</v>
      </c>
      <c r="AT9" s="68">
        <v>24</v>
      </c>
      <c r="AU9" s="36">
        <f t="shared" si="3"/>
        <v>2.929906997961708</v>
      </c>
      <c r="AV9" s="36">
        <f t="shared" si="4"/>
        <v>0.028929027106315175</v>
      </c>
      <c r="AW9" s="36">
        <f t="shared" si="5"/>
        <v>4.854517436219394</v>
      </c>
      <c r="AX9" s="36">
        <f t="shared" si="6"/>
        <v>3.10789283128168</v>
      </c>
      <c r="AZ9" s="58">
        <f t="shared" si="36"/>
        <v>53123</v>
      </c>
      <c r="BA9" s="59">
        <f t="shared" si="36"/>
        <v>20082</v>
      </c>
      <c r="BB9" s="69">
        <f t="shared" si="37"/>
        <v>37.802834930256196</v>
      </c>
      <c r="BC9" s="61">
        <v>16114</v>
      </c>
      <c r="BD9" s="62">
        <v>13780</v>
      </c>
      <c r="BE9" s="70">
        <f aca="true" t="shared" si="42" ref="BE9:BE45">BD9/BC9*100</f>
        <v>85.51570063298995</v>
      </c>
      <c r="BF9" s="62">
        <v>22049</v>
      </c>
      <c r="BG9" s="62">
        <v>5124</v>
      </c>
      <c r="BH9" s="70">
        <f t="shared" si="38"/>
        <v>23.23914916776271</v>
      </c>
      <c r="BI9" s="62">
        <v>14960</v>
      </c>
      <c r="BJ9" s="62">
        <v>1178</v>
      </c>
      <c r="BK9" s="71">
        <f t="shared" si="39"/>
        <v>7.87433155080214</v>
      </c>
    </row>
    <row r="10" spans="1:63" ht="18.75">
      <c r="A10" s="56">
        <v>3</v>
      </c>
      <c r="B10" s="57" t="s">
        <v>36</v>
      </c>
      <c r="C10" s="58">
        <f t="shared" si="40"/>
        <v>53773</v>
      </c>
      <c r="D10" s="59">
        <f t="shared" si="40"/>
        <v>20064</v>
      </c>
      <c r="E10" s="60">
        <f t="shared" si="7"/>
        <v>37.31240585423912</v>
      </c>
      <c r="F10" s="61">
        <v>19490</v>
      </c>
      <c r="G10" s="62">
        <v>17093</v>
      </c>
      <c r="H10" s="63">
        <f t="shared" si="41"/>
        <v>87.70138532580812</v>
      </c>
      <c r="I10" s="62">
        <v>21544</v>
      </c>
      <c r="J10" s="62">
        <v>2937</v>
      </c>
      <c r="K10" s="63">
        <f t="shared" si="8"/>
        <v>13.632565911622727</v>
      </c>
      <c r="L10" s="62">
        <v>12739</v>
      </c>
      <c r="M10" s="62">
        <v>34</v>
      </c>
      <c r="N10" s="60">
        <f t="shared" si="9"/>
        <v>0.26689693068529713</v>
      </c>
      <c r="O10" s="64">
        <f t="shared" si="10"/>
        <v>38.83920501791924</v>
      </c>
      <c r="P10" s="65">
        <f t="shared" si="11"/>
        <v>87.60118742212124</v>
      </c>
      <c r="Q10" s="65">
        <f t="shared" si="12"/>
        <v>19.11362792424805</v>
      </c>
      <c r="R10" s="66">
        <f t="shared" si="13"/>
        <v>3.157340226301683</v>
      </c>
      <c r="S10" s="64">
        <f t="shared" si="1"/>
        <v>41.366004181599365</v>
      </c>
      <c r="T10" s="65">
        <f t="shared" si="2"/>
        <v>87.50098951843437</v>
      </c>
      <c r="U10" s="65">
        <f t="shared" si="14"/>
        <v>24.594689936873372</v>
      </c>
      <c r="V10" s="66">
        <f t="shared" si="15"/>
        <v>6.547783521918069</v>
      </c>
      <c r="W10" s="64">
        <f t="shared" si="16"/>
        <v>43.89280334527949</v>
      </c>
      <c r="X10" s="65">
        <f t="shared" si="17"/>
        <v>87.40079161474749</v>
      </c>
      <c r="Y10" s="65">
        <f t="shared" si="18"/>
        <v>30.075751949498695</v>
      </c>
      <c r="Z10" s="66">
        <f t="shared" si="19"/>
        <v>9.938226817534455</v>
      </c>
      <c r="AA10" s="64">
        <f t="shared" si="20"/>
        <v>46.41960250895961</v>
      </c>
      <c r="AB10" s="65">
        <f t="shared" si="21"/>
        <v>87.30059371106061</v>
      </c>
      <c r="AC10" s="65">
        <f t="shared" si="22"/>
        <v>35.55681396212402</v>
      </c>
      <c r="AD10" s="66">
        <f t="shared" si="23"/>
        <v>13.32867011315084</v>
      </c>
      <c r="AE10" s="64">
        <f t="shared" si="24"/>
        <v>48.94640167263974</v>
      </c>
      <c r="AF10" s="65">
        <f t="shared" si="25"/>
        <v>87.20039580737374</v>
      </c>
      <c r="AG10" s="65">
        <f t="shared" si="26"/>
        <v>41.03787597474934</v>
      </c>
      <c r="AH10" s="66">
        <f t="shared" si="27"/>
        <v>16.719113408767228</v>
      </c>
      <c r="AI10" s="64">
        <f t="shared" si="28"/>
        <v>51.47320083631986</v>
      </c>
      <c r="AJ10" s="65">
        <f t="shared" si="29"/>
        <v>87.10019790368686</v>
      </c>
      <c r="AK10" s="65">
        <f t="shared" si="30"/>
        <v>46.51893798737466</v>
      </c>
      <c r="AL10" s="66">
        <f t="shared" si="31"/>
        <v>20.109556704383614</v>
      </c>
      <c r="AM10" s="64">
        <f t="shared" si="32"/>
        <v>54.999999999999986</v>
      </c>
      <c r="AN10" s="65">
        <f t="shared" si="33"/>
        <v>86.99999999999999</v>
      </c>
      <c r="AO10" s="65">
        <f t="shared" si="34"/>
        <v>51.999999999999986</v>
      </c>
      <c r="AP10" s="66">
        <f t="shared" si="35"/>
        <v>24</v>
      </c>
      <c r="AQ10" s="67">
        <v>55</v>
      </c>
      <c r="AR10" s="63">
        <v>87</v>
      </c>
      <c r="AS10" s="63">
        <v>52</v>
      </c>
      <c r="AT10" s="68">
        <v>24</v>
      </c>
      <c r="AU10" s="36">
        <f t="shared" si="3"/>
        <v>2.5267991636801264</v>
      </c>
      <c r="AV10" s="36">
        <f t="shared" si="4"/>
        <v>-0.10019790368687406</v>
      </c>
      <c r="AW10" s="36">
        <f t="shared" si="5"/>
        <v>5.481062012625324</v>
      </c>
      <c r="AX10" s="36">
        <f t="shared" si="6"/>
        <v>3.390443295616386</v>
      </c>
      <c r="AZ10" s="58">
        <f t="shared" si="36"/>
        <v>54012</v>
      </c>
      <c r="BA10" s="59">
        <f t="shared" si="36"/>
        <v>22117</v>
      </c>
      <c r="BB10" s="69">
        <f t="shared" si="37"/>
        <v>40.948307783455526</v>
      </c>
      <c r="BC10" s="61">
        <v>19291</v>
      </c>
      <c r="BD10" s="62">
        <v>16350</v>
      </c>
      <c r="BE10" s="70">
        <f t="shared" si="42"/>
        <v>84.75454875330465</v>
      </c>
      <c r="BF10" s="62">
        <v>21931</v>
      </c>
      <c r="BG10" s="62">
        <v>4719</v>
      </c>
      <c r="BH10" s="70">
        <f t="shared" si="38"/>
        <v>21.51748666271488</v>
      </c>
      <c r="BI10" s="62">
        <v>12790</v>
      </c>
      <c r="BJ10" s="62">
        <v>1048</v>
      </c>
      <c r="BK10" s="71">
        <f t="shared" si="39"/>
        <v>8.193901485535575</v>
      </c>
    </row>
    <row r="11" spans="1:63" ht="18.75">
      <c r="A11" s="56">
        <v>4</v>
      </c>
      <c r="B11" s="57" t="s">
        <v>37</v>
      </c>
      <c r="C11" s="58">
        <f t="shared" si="40"/>
        <v>97131</v>
      </c>
      <c r="D11" s="59">
        <f t="shared" si="40"/>
        <v>33492</v>
      </c>
      <c r="E11" s="60">
        <f t="shared" si="7"/>
        <v>34.48126756648238</v>
      </c>
      <c r="F11" s="61">
        <v>29455</v>
      </c>
      <c r="G11" s="62">
        <v>28293</v>
      </c>
      <c r="H11" s="63">
        <f t="shared" si="41"/>
        <v>96.05499915124767</v>
      </c>
      <c r="I11" s="62">
        <v>42769</v>
      </c>
      <c r="J11" s="62">
        <v>4331</v>
      </c>
      <c r="K11" s="63">
        <f t="shared" si="8"/>
        <v>10.126493488274217</v>
      </c>
      <c r="L11" s="62">
        <v>24907</v>
      </c>
      <c r="M11" s="62">
        <v>868</v>
      </c>
      <c r="N11" s="60">
        <f t="shared" si="9"/>
        <v>3.4849640663267354</v>
      </c>
      <c r="O11" s="64">
        <f t="shared" si="10"/>
        <v>36.412515056984894</v>
      </c>
      <c r="P11" s="65">
        <f t="shared" si="11"/>
        <v>94.76142784392657</v>
      </c>
      <c r="Q11" s="65">
        <f t="shared" si="12"/>
        <v>16.10842298994933</v>
      </c>
      <c r="R11" s="66">
        <f t="shared" si="13"/>
        <v>5.915683485422916</v>
      </c>
      <c r="S11" s="64">
        <f t="shared" si="1"/>
        <v>39.34376254748741</v>
      </c>
      <c r="T11" s="65">
        <f t="shared" si="2"/>
        <v>93.46785653660547</v>
      </c>
      <c r="U11" s="65">
        <f t="shared" si="14"/>
        <v>22.09035249162444</v>
      </c>
      <c r="V11" s="66">
        <f t="shared" si="15"/>
        <v>8.846402904519096</v>
      </c>
      <c r="W11" s="64">
        <f t="shared" si="16"/>
        <v>42.27501003798992</v>
      </c>
      <c r="X11" s="65">
        <f t="shared" si="17"/>
        <v>92.17428522928437</v>
      </c>
      <c r="Y11" s="65">
        <f t="shared" si="18"/>
        <v>28.07228199329955</v>
      </c>
      <c r="Z11" s="66">
        <f t="shared" si="19"/>
        <v>11.777122323615277</v>
      </c>
      <c r="AA11" s="64">
        <f t="shared" si="20"/>
        <v>45.206257528492436</v>
      </c>
      <c r="AB11" s="65">
        <f t="shared" si="21"/>
        <v>90.88071392196326</v>
      </c>
      <c r="AC11" s="65">
        <f t="shared" si="22"/>
        <v>34.054211494974666</v>
      </c>
      <c r="AD11" s="66">
        <f t="shared" si="23"/>
        <v>14.707841742711459</v>
      </c>
      <c r="AE11" s="64">
        <f t="shared" si="24"/>
        <v>48.13750501899495</v>
      </c>
      <c r="AF11" s="65">
        <f t="shared" si="25"/>
        <v>89.58714261464216</v>
      </c>
      <c r="AG11" s="65">
        <f t="shared" si="26"/>
        <v>40.03614099664978</v>
      </c>
      <c r="AH11" s="66">
        <f t="shared" si="27"/>
        <v>17.63856116180764</v>
      </c>
      <c r="AI11" s="64">
        <f t="shared" si="28"/>
        <v>51.068752509497465</v>
      </c>
      <c r="AJ11" s="65">
        <f t="shared" si="29"/>
        <v>88.29357130732106</v>
      </c>
      <c r="AK11" s="65">
        <f t="shared" si="30"/>
        <v>46.01807049832489</v>
      </c>
      <c r="AL11" s="66">
        <f t="shared" si="31"/>
        <v>20.569280580903822</v>
      </c>
      <c r="AM11" s="64">
        <f t="shared" si="32"/>
        <v>54.99999999999998</v>
      </c>
      <c r="AN11" s="65">
        <f t="shared" si="33"/>
        <v>86.99999999999996</v>
      </c>
      <c r="AO11" s="65">
        <f t="shared" si="34"/>
        <v>52</v>
      </c>
      <c r="AP11" s="66">
        <f t="shared" si="35"/>
        <v>24.000000000000004</v>
      </c>
      <c r="AQ11" s="67">
        <v>55</v>
      </c>
      <c r="AR11" s="63">
        <v>87</v>
      </c>
      <c r="AS11" s="63">
        <v>52</v>
      </c>
      <c r="AT11" s="68">
        <v>24</v>
      </c>
      <c r="AU11" s="36">
        <f t="shared" si="3"/>
        <v>2.931247490502517</v>
      </c>
      <c r="AV11" s="36">
        <f t="shared" si="4"/>
        <v>-1.293571307321096</v>
      </c>
      <c r="AW11" s="36">
        <f t="shared" si="5"/>
        <v>5.981929501675111</v>
      </c>
      <c r="AX11" s="36">
        <f t="shared" si="6"/>
        <v>2.9307194190961807</v>
      </c>
      <c r="AZ11" s="58">
        <f t="shared" si="36"/>
        <v>96131</v>
      </c>
      <c r="BA11" s="59">
        <f t="shared" si="36"/>
        <v>35957</v>
      </c>
      <c r="BB11" s="69">
        <f t="shared" si="37"/>
        <v>37.40416723013388</v>
      </c>
      <c r="BC11" s="61">
        <v>28538</v>
      </c>
      <c r="BD11" s="62">
        <v>24824</v>
      </c>
      <c r="BE11" s="70">
        <f t="shared" si="42"/>
        <v>86.98577335482514</v>
      </c>
      <c r="BF11" s="62">
        <v>42626</v>
      </c>
      <c r="BG11" s="62">
        <v>8750</v>
      </c>
      <c r="BH11" s="70">
        <f t="shared" si="38"/>
        <v>20.527377656829167</v>
      </c>
      <c r="BI11" s="62">
        <v>24967</v>
      </c>
      <c r="BJ11" s="62">
        <v>2383</v>
      </c>
      <c r="BK11" s="71">
        <f t="shared" si="39"/>
        <v>9.544598870509072</v>
      </c>
    </row>
    <row r="12" spans="1:63" ht="18.75">
      <c r="A12" s="56">
        <v>5</v>
      </c>
      <c r="B12" s="57" t="s">
        <v>38</v>
      </c>
      <c r="C12" s="58">
        <f t="shared" si="40"/>
        <v>24279</v>
      </c>
      <c r="D12" s="59">
        <f t="shared" si="40"/>
        <v>9346</v>
      </c>
      <c r="E12" s="60">
        <f t="shared" si="7"/>
        <v>38.49417191811854</v>
      </c>
      <c r="F12" s="61">
        <v>7265</v>
      </c>
      <c r="G12" s="62">
        <v>6043</v>
      </c>
      <c r="H12" s="63">
        <f t="shared" si="41"/>
        <v>83.17962835512732</v>
      </c>
      <c r="I12" s="62">
        <v>9868</v>
      </c>
      <c r="J12" s="62">
        <v>2509</v>
      </c>
      <c r="K12" s="63">
        <f t="shared" si="8"/>
        <v>25.425618159708147</v>
      </c>
      <c r="L12" s="62">
        <v>7146</v>
      </c>
      <c r="M12" s="62">
        <v>794</v>
      </c>
      <c r="N12" s="60">
        <f t="shared" si="9"/>
        <v>11.11111111111111</v>
      </c>
      <c r="O12" s="64">
        <f t="shared" si="10"/>
        <v>39.85214735838732</v>
      </c>
      <c r="P12" s="65">
        <f t="shared" si="11"/>
        <v>83.72539573296628</v>
      </c>
      <c r="Q12" s="65">
        <f t="shared" si="12"/>
        <v>29.221958422606985</v>
      </c>
      <c r="R12" s="66">
        <f t="shared" si="13"/>
        <v>12.452380952380953</v>
      </c>
      <c r="S12" s="64">
        <f t="shared" si="1"/>
        <v>42.2101227986561</v>
      </c>
      <c r="T12" s="65">
        <f t="shared" si="2"/>
        <v>84.27116311080523</v>
      </c>
      <c r="U12" s="65">
        <f t="shared" si="14"/>
        <v>33.01829868550582</v>
      </c>
      <c r="V12" s="66">
        <f t="shared" si="15"/>
        <v>14.293650793650794</v>
      </c>
      <c r="W12" s="64">
        <f t="shared" si="16"/>
        <v>44.56809823892488</v>
      </c>
      <c r="X12" s="65">
        <f t="shared" si="17"/>
        <v>84.81693048864419</v>
      </c>
      <c r="Y12" s="65">
        <f t="shared" si="18"/>
        <v>36.81463894840466</v>
      </c>
      <c r="Z12" s="66">
        <f t="shared" si="19"/>
        <v>16.134920634920636</v>
      </c>
      <c r="AA12" s="64">
        <f t="shared" si="20"/>
        <v>46.926073679193664</v>
      </c>
      <c r="AB12" s="65">
        <f t="shared" si="21"/>
        <v>85.36269786648315</v>
      </c>
      <c r="AC12" s="65">
        <f t="shared" si="22"/>
        <v>40.610979211303494</v>
      </c>
      <c r="AD12" s="66">
        <f t="shared" si="23"/>
        <v>17.976190476190478</v>
      </c>
      <c r="AE12" s="64">
        <f t="shared" si="24"/>
        <v>49.284049119462445</v>
      </c>
      <c r="AF12" s="65">
        <f t="shared" si="25"/>
        <v>85.9084652443221</v>
      </c>
      <c r="AG12" s="65">
        <f t="shared" si="26"/>
        <v>44.40731947420233</v>
      </c>
      <c r="AH12" s="66">
        <f t="shared" si="27"/>
        <v>19.81746031746032</v>
      </c>
      <c r="AI12" s="64">
        <f t="shared" si="28"/>
        <v>51.642024559731226</v>
      </c>
      <c r="AJ12" s="65">
        <f t="shared" si="29"/>
        <v>86.45423262216106</v>
      </c>
      <c r="AK12" s="65">
        <f t="shared" si="30"/>
        <v>48.20365973710117</v>
      </c>
      <c r="AL12" s="66">
        <f t="shared" si="31"/>
        <v>21.65873015873016</v>
      </c>
      <c r="AM12" s="64">
        <f t="shared" si="32"/>
        <v>55.00000000000001</v>
      </c>
      <c r="AN12" s="65">
        <f t="shared" si="33"/>
        <v>87.00000000000001</v>
      </c>
      <c r="AO12" s="65">
        <f t="shared" si="34"/>
        <v>52.00000000000001</v>
      </c>
      <c r="AP12" s="66">
        <f t="shared" si="35"/>
        <v>24.000000000000004</v>
      </c>
      <c r="AQ12" s="67">
        <v>55</v>
      </c>
      <c r="AR12" s="63">
        <v>87</v>
      </c>
      <c r="AS12" s="63">
        <v>52</v>
      </c>
      <c r="AT12" s="68">
        <v>24</v>
      </c>
      <c r="AU12" s="36">
        <f t="shared" si="3"/>
        <v>2.3579754402687803</v>
      </c>
      <c r="AV12" s="36">
        <f t="shared" si="4"/>
        <v>0.5457673778389542</v>
      </c>
      <c r="AW12" s="36">
        <f t="shared" si="5"/>
        <v>3.7963402628988363</v>
      </c>
      <c r="AX12" s="36">
        <f t="shared" si="6"/>
        <v>1.8412698412698414</v>
      </c>
      <c r="AZ12" s="58">
        <f t="shared" si="36"/>
        <v>24191</v>
      </c>
      <c r="BA12" s="59">
        <f t="shared" si="36"/>
        <v>9412</v>
      </c>
      <c r="BB12" s="69">
        <f t="shared" si="37"/>
        <v>38.907031540655616</v>
      </c>
      <c r="BC12" s="61">
        <v>7221</v>
      </c>
      <c r="BD12" s="62">
        <v>6387</v>
      </c>
      <c r="BE12" s="70">
        <f t="shared" si="42"/>
        <v>88.45035313668467</v>
      </c>
      <c r="BF12" s="62">
        <v>9862</v>
      </c>
      <c r="BG12" s="62">
        <v>2180</v>
      </c>
      <c r="BH12" s="70">
        <f t="shared" si="38"/>
        <v>22.105049685662138</v>
      </c>
      <c r="BI12" s="62">
        <v>7108</v>
      </c>
      <c r="BJ12" s="62">
        <v>845</v>
      </c>
      <c r="BK12" s="71">
        <f t="shared" si="39"/>
        <v>11.888013505908836</v>
      </c>
    </row>
    <row r="13" spans="1:63" ht="18.75">
      <c r="A13" s="56">
        <v>6</v>
      </c>
      <c r="B13" s="57" t="s">
        <v>39</v>
      </c>
      <c r="C13" s="58">
        <f t="shared" si="40"/>
        <v>44083</v>
      </c>
      <c r="D13" s="59">
        <f t="shared" si="40"/>
        <v>17249</v>
      </c>
      <c r="E13" s="60">
        <f t="shared" si="7"/>
        <v>39.128462218995985</v>
      </c>
      <c r="F13" s="61">
        <v>14106</v>
      </c>
      <c r="G13" s="62">
        <v>11252</v>
      </c>
      <c r="H13" s="63">
        <f t="shared" si="41"/>
        <v>79.76747483340422</v>
      </c>
      <c r="I13" s="62">
        <v>18769</v>
      </c>
      <c r="J13" s="62">
        <v>4550</v>
      </c>
      <c r="K13" s="63">
        <f t="shared" si="8"/>
        <v>24.242101337311524</v>
      </c>
      <c r="L13" s="62">
        <v>11208</v>
      </c>
      <c r="M13" s="62">
        <v>1447</v>
      </c>
      <c r="N13" s="60">
        <f t="shared" si="9"/>
        <v>12.910421127765881</v>
      </c>
      <c r="O13" s="64">
        <f t="shared" si="10"/>
        <v>40.395824759139416</v>
      </c>
      <c r="P13" s="65">
        <f t="shared" si="11"/>
        <v>80.80069271434648</v>
      </c>
      <c r="Q13" s="65">
        <f t="shared" si="12"/>
        <v>28.207515431981307</v>
      </c>
      <c r="R13" s="66">
        <f t="shared" si="13"/>
        <v>13.994646680942184</v>
      </c>
      <c r="S13" s="64">
        <f t="shared" si="1"/>
        <v>42.663187299282846</v>
      </c>
      <c r="T13" s="65">
        <f t="shared" si="2"/>
        <v>81.83391059528874</v>
      </c>
      <c r="U13" s="65">
        <f t="shared" si="14"/>
        <v>32.17292952665109</v>
      </c>
      <c r="V13" s="66">
        <f t="shared" si="15"/>
        <v>15.578872234118487</v>
      </c>
      <c r="W13" s="64">
        <f t="shared" si="16"/>
        <v>44.93054983942628</v>
      </c>
      <c r="X13" s="65">
        <f t="shared" si="17"/>
        <v>82.867128476231</v>
      </c>
      <c r="Y13" s="65">
        <f t="shared" si="18"/>
        <v>36.13834362132087</v>
      </c>
      <c r="Z13" s="66">
        <f t="shared" si="19"/>
        <v>17.163097787294788</v>
      </c>
      <c r="AA13" s="64">
        <f t="shared" si="20"/>
        <v>47.19791237956971</v>
      </c>
      <c r="AB13" s="65">
        <f t="shared" si="21"/>
        <v>83.90034635717326</v>
      </c>
      <c r="AC13" s="65">
        <f t="shared" si="22"/>
        <v>40.10375771599065</v>
      </c>
      <c r="AD13" s="66">
        <f t="shared" si="23"/>
        <v>18.74732334047109</v>
      </c>
      <c r="AE13" s="64">
        <f t="shared" si="24"/>
        <v>49.46527491971314</v>
      </c>
      <c r="AF13" s="65">
        <f t="shared" si="25"/>
        <v>84.93356423811552</v>
      </c>
      <c r="AG13" s="65">
        <f t="shared" si="26"/>
        <v>44.069171810660436</v>
      </c>
      <c r="AH13" s="66">
        <f t="shared" si="27"/>
        <v>20.331548893647394</v>
      </c>
      <c r="AI13" s="64">
        <f t="shared" si="28"/>
        <v>51.73263745985657</v>
      </c>
      <c r="AJ13" s="65">
        <f t="shared" si="29"/>
        <v>85.96678211905778</v>
      </c>
      <c r="AK13" s="65">
        <f t="shared" si="30"/>
        <v>48.03458590533022</v>
      </c>
      <c r="AL13" s="66">
        <f t="shared" si="31"/>
        <v>21.915774446823697</v>
      </c>
      <c r="AM13" s="64">
        <f t="shared" si="32"/>
        <v>55</v>
      </c>
      <c r="AN13" s="65">
        <f t="shared" si="33"/>
        <v>87.00000000000004</v>
      </c>
      <c r="AO13" s="65">
        <f t="shared" si="34"/>
        <v>52</v>
      </c>
      <c r="AP13" s="66">
        <f t="shared" si="35"/>
        <v>24</v>
      </c>
      <c r="AQ13" s="67">
        <v>55</v>
      </c>
      <c r="AR13" s="63">
        <v>87</v>
      </c>
      <c r="AS13" s="63">
        <v>52</v>
      </c>
      <c r="AT13" s="68">
        <v>24</v>
      </c>
      <c r="AU13" s="36">
        <f t="shared" si="3"/>
        <v>2.2673625401434307</v>
      </c>
      <c r="AV13" s="36">
        <f t="shared" si="4"/>
        <v>1.033217880942254</v>
      </c>
      <c r="AW13" s="36">
        <f t="shared" si="5"/>
        <v>3.9654140946697822</v>
      </c>
      <c r="AX13" s="36">
        <f t="shared" si="6"/>
        <v>1.5842255531763028</v>
      </c>
      <c r="AZ13" s="58">
        <f t="shared" si="36"/>
        <v>43606</v>
      </c>
      <c r="BA13" s="59">
        <f t="shared" si="36"/>
        <v>18656</v>
      </c>
      <c r="BB13" s="69">
        <f t="shared" si="37"/>
        <v>42.78310324267303</v>
      </c>
      <c r="BC13" s="61">
        <v>13731</v>
      </c>
      <c r="BD13" s="62">
        <v>11621</v>
      </c>
      <c r="BE13" s="70">
        <f t="shared" si="42"/>
        <v>84.63331148496104</v>
      </c>
      <c r="BF13" s="62">
        <v>18679</v>
      </c>
      <c r="BG13" s="62">
        <v>5716</v>
      </c>
      <c r="BH13" s="70">
        <f t="shared" si="38"/>
        <v>30.60120991487767</v>
      </c>
      <c r="BI13" s="62">
        <v>11196</v>
      </c>
      <c r="BJ13" s="62">
        <v>1319</v>
      </c>
      <c r="BK13" s="71">
        <f t="shared" si="39"/>
        <v>11.780993211861379</v>
      </c>
    </row>
    <row r="14" spans="1:63" ht="18.75">
      <c r="A14" s="56">
        <v>7</v>
      </c>
      <c r="B14" s="57" t="s">
        <v>40</v>
      </c>
      <c r="C14" s="58">
        <f t="shared" si="40"/>
        <v>26999</v>
      </c>
      <c r="D14" s="59">
        <f t="shared" si="40"/>
        <v>9158</v>
      </c>
      <c r="E14" s="60">
        <f t="shared" si="7"/>
        <v>33.919774806474315</v>
      </c>
      <c r="F14" s="61">
        <v>9066</v>
      </c>
      <c r="G14" s="62">
        <v>6864</v>
      </c>
      <c r="H14" s="63">
        <f t="shared" si="41"/>
        <v>75.7114493712773</v>
      </c>
      <c r="I14" s="62">
        <v>11167</v>
      </c>
      <c r="J14" s="62">
        <v>2163</v>
      </c>
      <c r="K14" s="63">
        <f t="shared" si="8"/>
        <v>19.36957105758037</v>
      </c>
      <c r="L14" s="62">
        <v>6766</v>
      </c>
      <c r="M14" s="62">
        <v>131</v>
      </c>
      <c r="N14" s="60">
        <f t="shared" si="9"/>
        <v>1.9361513449600947</v>
      </c>
      <c r="O14" s="64">
        <f t="shared" si="10"/>
        <v>35.931235548406555</v>
      </c>
      <c r="P14" s="65">
        <f t="shared" si="11"/>
        <v>77.32409946109483</v>
      </c>
      <c r="Q14" s="65">
        <f t="shared" si="12"/>
        <v>24.03106090649746</v>
      </c>
      <c r="R14" s="66">
        <f t="shared" si="13"/>
        <v>4.58812972425151</v>
      </c>
      <c r="S14" s="64">
        <f t="shared" si="1"/>
        <v>38.942696290338795</v>
      </c>
      <c r="T14" s="65">
        <f t="shared" si="2"/>
        <v>78.93674955091237</v>
      </c>
      <c r="U14" s="65">
        <f t="shared" si="14"/>
        <v>28.692550755414548</v>
      </c>
      <c r="V14" s="66">
        <f t="shared" si="15"/>
        <v>7.740108103542925</v>
      </c>
      <c r="W14" s="64">
        <f t="shared" si="16"/>
        <v>41.954157032271034</v>
      </c>
      <c r="X14" s="65">
        <f t="shared" si="17"/>
        <v>80.5493996407299</v>
      </c>
      <c r="Y14" s="65">
        <f t="shared" si="18"/>
        <v>33.35404060433164</v>
      </c>
      <c r="Z14" s="66">
        <f t="shared" si="19"/>
        <v>10.89208648283434</v>
      </c>
      <c r="AA14" s="64">
        <f t="shared" si="20"/>
        <v>44.965617774203274</v>
      </c>
      <c r="AB14" s="65">
        <f t="shared" si="21"/>
        <v>82.16204973054744</v>
      </c>
      <c r="AC14" s="65">
        <f t="shared" si="22"/>
        <v>38.01553045324873</v>
      </c>
      <c r="AD14" s="66">
        <f t="shared" si="23"/>
        <v>14.044064862125754</v>
      </c>
      <c r="AE14" s="64">
        <f t="shared" si="24"/>
        <v>47.977078516135514</v>
      </c>
      <c r="AF14" s="65">
        <f t="shared" si="25"/>
        <v>83.77469982036497</v>
      </c>
      <c r="AG14" s="65">
        <f t="shared" si="26"/>
        <v>42.67702030216582</v>
      </c>
      <c r="AH14" s="66">
        <f t="shared" si="27"/>
        <v>17.19604324141717</v>
      </c>
      <c r="AI14" s="64">
        <f t="shared" si="28"/>
        <v>50.98853925806775</v>
      </c>
      <c r="AJ14" s="65">
        <f t="shared" si="29"/>
        <v>85.38734991018251</v>
      </c>
      <c r="AK14" s="65">
        <f t="shared" si="30"/>
        <v>47.338510151082914</v>
      </c>
      <c r="AL14" s="66">
        <f t="shared" si="31"/>
        <v>20.348021620708582</v>
      </c>
      <c r="AM14" s="64">
        <f t="shared" si="32"/>
        <v>54.99999999999999</v>
      </c>
      <c r="AN14" s="65">
        <f t="shared" si="33"/>
        <v>87.00000000000004</v>
      </c>
      <c r="AO14" s="65">
        <f t="shared" si="34"/>
        <v>52.00000000000001</v>
      </c>
      <c r="AP14" s="66">
        <f t="shared" si="35"/>
        <v>23.999999999999996</v>
      </c>
      <c r="AQ14" s="67">
        <v>55</v>
      </c>
      <c r="AR14" s="63">
        <v>87</v>
      </c>
      <c r="AS14" s="63">
        <v>52</v>
      </c>
      <c r="AT14" s="68">
        <v>24</v>
      </c>
      <c r="AU14" s="36">
        <f t="shared" si="3"/>
        <v>3.0114607419322406</v>
      </c>
      <c r="AV14" s="36">
        <f t="shared" si="4"/>
        <v>1.612650089817529</v>
      </c>
      <c r="AW14" s="36">
        <f t="shared" si="5"/>
        <v>4.66148984891709</v>
      </c>
      <c r="AX14" s="36">
        <f t="shared" si="6"/>
        <v>3.151978379291415</v>
      </c>
      <c r="AZ14" s="58">
        <f t="shared" si="36"/>
        <v>26991</v>
      </c>
      <c r="BA14" s="59">
        <f t="shared" si="36"/>
        <v>10631</v>
      </c>
      <c r="BB14" s="69">
        <f t="shared" si="37"/>
        <v>39.387203141788</v>
      </c>
      <c r="BC14" s="61">
        <v>9000</v>
      </c>
      <c r="BD14" s="62">
        <v>7753</v>
      </c>
      <c r="BE14" s="70">
        <f t="shared" si="42"/>
        <v>86.14444444444445</v>
      </c>
      <c r="BF14" s="62">
        <v>11097</v>
      </c>
      <c r="BG14" s="62">
        <v>2380</v>
      </c>
      <c r="BH14" s="70">
        <f t="shared" si="38"/>
        <v>21.447237992250155</v>
      </c>
      <c r="BI14" s="62">
        <v>6894</v>
      </c>
      <c r="BJ14" s="62">
        <v>498</v>
      </c>
      <c r="BK14" s="71">
        <f t="shared" si="39"/>
        <v>7.2236727589208005</v>
      </c>
    </row>
    <row r="15" spans="1:63" ht="18.75">
      <c r="A15" s="56">
        <v>8</v>
      </c>
      <c r="B15" s="57" t="s">
        <v>41</v>
      </c>
      <c r="C15" s="58">
        <f t="shared" si="40"/>
        <v>161340</v>
      </c>
      <c r="D15" s="59">
        <f t="shared" si="40"/>
        <v>54340</v>
      </c>
      <c r="E15" s="60">
        <f t="shared" si="7"/>
        <v>33.68042642865997</v>
      </c>
      <c r="F15" s="61">
        <v>51547</v>
      </c>
      <c r="G15" s="62">
        <v>49529</v>
      </c>
      <c r="H15" s="63">
        <f t="shared" si="41"/>
        <v>96.0851261955109</v>
      </c>
      <c r="I15" s="62">
        <v>66912</v>
      </c>
      <c r="J15" s="62">
        <v>4074</v>
      </c>
      <c r="K15" s="63">
        <f t="shared" si="8"/>
        <v>6.088593974175035</v>
      </c>
      <c r="L15" s="62">
        <v>42881</v>
      </c>
      <c r="M15" s="62">
        <v>737</v>
      </c>
      <c r="N15" s="60">
        <f t="shared" si="9"/>
        <v>1.7187099181455656</v>
      </c>
      <c r="O15" s="64">
        <f t="shared" si="10"/>
        <v>35.72607979599426</v>
      </c>
      <c r="P15" s="65">
        <f t="shared" si="11"/>
        <v>94.78725102472363</v>
      </c>
      <c r="Q15" s="65">
        <f t="shared" si="12"/>
        <v>12.6473662635786</v>
      </c>
      <c r="R15" s="66">
        <f t="shared" si="13"/>
        <v>4.401751358410484</v>
      </c>
      <c r="S15" s="64">
        <f t="shared" si="1"/>
        <v>38.77173316332855</v>
      </c>
      <c r="T15" s="65">
        <f t="shared" si="2"/>
        <v>93.48937585393637</v>
      </c>
      <c r="U15" s="65">
        <f t="shared" si="14"/>
        <v>19.206138552982168</v>
      </c>
      <c r="V15" s="66">
        <f t="shared" si="15"/>
        <v>7.584792798675403</v>
      </c>
      <c r="W15" s="64">
        <f t="shared" si="16"/>
        <v>41.81738653066284</v>
      </c>
      <c r="X15" s="65">
        <f t="shared" si="17"/>
        <v>92.1915006831491</v>
      </c>
      <c r="Y15" s="65">
        <f t="shared" si="18"/>
        <v>25.764910842385735</v>
      </c>
      <c r="Z15" s="66">
        <f t="shared" si="19"/>
        <v>10.767834238940322</v>
      </c>
      <c r="AA15" s="64">
        <f t="shared" si="20"/>
        <v>44.863039897997126</v>
      </c>
      <c r="AB15" s="65">
        <f t="shared" si="21"/>
        <v>90.89362551236184</v>
      </c>
      <c r="AC15" s="65">
        <f t="shared" si="22"/>
        <v>32.3236831317893</v>
      </c>
      <c r="AD15" s="66">
        <f t="shared" si="23"/>
        <v>13.950875679205241</v>
      </c>
      <c r="AE15" s="64">
        <f t="shared" si="24"/>
        <v>47.908693265331415</v>
      </c>
      <c r="AF15" s="65">
        <f t="shared" si="25"/>
        <v>89.59575034157457</v>
      </c>
      <c r="AG15" s="65">
        <f t="shared" si="26"/>
        <v>38.882455421192866</v>
      </c>
      <c r="AH15" s="66">
        <f t="shared" si="27"/>
        <v>17.133917119470162</v>
      </c>
      <c r="AI15" s="64">
        <f t="shared" si="28"/>
        <v>50.954346632665704</v>
      </c>
      <c r="AJ15" s="65">
        <f t="shared" si="29"/>
        <v>88.29787517078731</v>
      </c>
      <c r="AK15" s="65">
        <f t="shared" si="30"/>
        <v>45.44122771059643</v>
      </c>
      <c r="AL15" s="66">
        <f t="shared" si="31"/>
        <v>20.31695855973508</v>
      </c>
      <c r="AM15" s="64">
        <f t="shared" si="32"/>
        <v>54.99999999999999</v>
      </c>
      <c r="AN15" s="65">
        <f t="shared" si="33"/>
        <v>87.00000000000004</v>
      </c>
      <c r="AO15" s="65">
        <f t="shared" si="34"/>
        <v>51.99999999999999</v>
      </c>
      <c r="AP15" s="66">
        <f t="shared" si="35"/>
        <v>24</v>
      </c>
      <c r="AQ15" s="67">
        <v>55</v>
      </c>
      <c r="AR15" s="63">
        <v>87</v>
      </c>
      <c r="AS15" s="63">
        <v>52</v>
      </c>
      <c r="AT15" s="68">
        <v>24</v>
      </c>
      <c r="AU15" s="36">
        <f t="shared" si="3"/>
        <v>3.04565336733429</v>
      </c>
      <c r="AV15" s="36">
        <f t="shared" si="4"/>
        <v>-1.2978751707872707</v>
      </c>
      <c r="AW15" s="36">
        <f t="shared" si="5"/>
        <v>6.558772289403566</v>
      </c>
      <c r="AX15" s="36">
        <f t="shared" si="6"/>
        <v>3.183041440264919</v>
      </c>
      <c r="AZ15" s="58">
        <f t="shared" si="36"/>
        <v>159279</v>
      </c>
      <c r="BA15" s="59">
        <f t="shared" si="36"/>
        <v>63179</v>
      </c>
      <c r="BB15" s="69">
        <f t="shared" si="37"/>
        <v>39.6656181919776</v>
      </c>
      <c r="BC15" s="61">
        <v>50407</v>
      </c>
      <c r="BD15" s="62">
        <v>47510</v>
      </c>
      <c r="BE15" s="70">
        <f t="shared" si="42"/>
        <v>94.2527823516575</v>
      </c>
      <c r="BF15" s="62">
        <v>66259</v>
      </c>
      <c r="BG15" s="62">
        <v>12325</v>
      </c>
      <c r="BH15" s="70">
        <f t="shared" si="38"/>
        <v>18.60124662310026</v>
      </c>
      <c r="BI15" s="62">
        <v>42613</v>
      </c>
      <c r="BJ15" s="62">
        <v>3344</v>
      </c>
      <c r="BK15" s="71">
        <f t="shared" si="39"/>
        <v>7.84737052073311</v>
      </c>
    </row>
    <row r="16" spans="1:63" ht="18.75">
      <c r="A16" s="56">
        <v>9</v>
      </c>
      <c r="B16" s="72" t="s">
        <v>42</v>
      </c>
      <c r="C16" s="58">
        <f t="shared" si="40"/>
        <v>667235</v>
      </c>
      <c r="D16" s="59">
        <f t="shared" si="40"/>
        <v>235803</v>
      </c>
      <c r="E16" s="60">
        <f t="shared" si="7"/>
        <v>35.34032237517516</v>
      </c>
      <c r="F16" s="61">
        <v>212198</v>
      </c>
      <c r="G16" s="62">
        <v>197897</v>
      </c>
      <c r="H16" s="63">
        <f t="shared" si="41"/>
        <v>93.26053968463415</v>
      </c>
      <c r="I16" s="62">
        <v>294282</v>
      </c>
      <c r="J16" s="62">
        <v>31936</v>
      </c>
      <c r="K16" s="63">
        <f t="shared" si="8"/>
        <v>10.852175804160636</v>
      </c>
      <c r="L16" s="62">
        <v>160755</v>
      </c>
      <c r="M16" s="62">
        <v>5970</v>
      </c>
      <c r="N16" s="60">
        <f t="shared" si="9"/>
        <v>3.7137258561164503</v>
      </c>
      <c r="O16" s="64">
        <f t="shared" si="10"/>
        <v>37.14884775015014</v>
      </c>
      <c r="P16" s="65">
        <f t="shared" si="11"/>
        <v>92.36617687254356</v>
      </c>
      <c r="Q16" s="65">
        <f t="shared" si="12"/>
        <v>16.73043640356626</v>
      </c>
      <c r="R16" s="66">
        <f t="shared" si="13"/>
        <v>6.111765019528386</v>
      </c>
      <c r="S16" s="64">
        <f t="shared" si="1"/>
        <v>39.957373125125116</v>
      </c>
      <c r="T16" s="65">
        <f t="shared" si="2"/>
        <v>91.47181406045297</v>
      </c>
      <c r="U16" s="65">
        <f t="shared" si="14"/>
        <v>22.60869700297188</v>
      </c>
      <c r="V16" s="66">
        <f t="shared" si="15"/>
        <v>9.009804182940321</v>
      </c>
      <c r="W16" s="64">
        <f t="shared" si="16"/>
        <v>42.76589850010009</v>
      </c>
      <c r="X16" s="65">
        <f t="shared" si="17"/>
        <v>90.57745124836238</v>
      </c>
      <c r="Y16" s="65">
        <f t="shared" si="18"/>
        <v>28.4869576023775</v>
      </c>
      <c r="Z16" s="66">
        <f t="shared" si="19"/>
        <v>11.907843346352257</v>
      </c>
      <c r="AA16" s="64">
        <f t="shared" si="20"/>
        <v>45.57442387507507</v>
      </c>
      <c r="AB16" s="65">
        <f t="shared" si="21"/>
        <v>89.68308843627179</v>
      </c>
      <c r="AC16" s="65">
        <f t="shared" si="22"/>
        <v>34.36521820178312</v>
      </c>
      <c r="AD16" s="66">
        <f t="shared" si="23"/>
        <v>14.805882509764192</v>
      </c>
      <c r="AE16" s="64">
        <f t="shared" si="24"/>
        <v>48.382949250050046</v>
      </c>
      <c r="AF16" s="65">
        <f t="shared" si="25"/>
        <v>88.7887256241812</v>
      </c>
      <c r="AG16" s="65">
        <f t="shared" si="26"/>
        <v>40.24347880118874</v>
      </c>
      <c r="AH16" s="66">
        <f t="shared" si="27"/>
        <v>17.70392167317613</v>
      </c>
      <c r="AI16" s="64">
        <f t="shared" si="28"/>
        <v>51.19147462502502</v>
      </c>
      <c r="AJ16" s="65">
        <f t="shared" si="29"/>
        <v>87.8943628120906</v>
      </c>
      <c r="AK16" s="65">
        <f t="shared" si="30"/>
        <v>46.121739400594365</v>
      </c>
      <c r="AL16" s="66">
        <f t="shared" si="31"/>
        <v>20.601960836588066</v>
      </c>
      <c r="AM16" s="64">
        <f t="shared" si="32"/>
        <v>55</v>
      </c>
      <c r="AN16" s="65">
        <f t="shared" si="33"/>
        <v>87.00000000000001</v>
      </c>
      <c r="AO16" s="65">
        <f t="shared" si="34"/>
        <v>51.999999999999986</v>
      </c>
      <c r="AP16" s="66">
        <f t="shared" si="35"/>
        <v>24.000000000000004</v>
      </c>
      <c r="AQ16" s="67">
        <v>55</v>
      </c>
      <c r="AR16" s="63">
        <v>87</v>
      </c>
      <c r="AS16" s="63">
        <v>52</v>
      </c>
      <c r="AT16" s="68">
        <v>24</v>
      </c>
      <c r="AU16" s="36">
        <f t="shared" si="3"/>
        <v>2.808525374974977</v>
      </c>
      <c r="AV16" s="36">
        <f t="shared" si="4"/>
        <v>-0.8943628120905933</v>
      </c>
      <c r="AW16" s="36">
        <f t="shared" si="5"/>
        <v>5.878260599405623</v>
      </c>
      <c r="AX16" s="36">
        <f t="shared" si="6"/>
        <v>2.898039163411936</v>
      </c>
      <c r="AZ16" s="58">
        <f t="shared" si="36"/>
        <v>664116</v>
      </c>
      <c r="BA16" s="59">
        <f t="shared" si="36"/>
        <v>252938</v>
      </c>
      <c r="BB16" s="69">
        <f t="shared" si="37"/>
        <v>38.08641863770787</v>
      </c>
      <c r="BC16" s="61">
        <v>208251</v>
      </c>
      <c r="BD16" s="62">
        <v>186358</v>
      </c>
      <c r="BE16" s="70">
        <f t="shared" si="42"/>
        <v>89.48720534355176</v>
      </c>
      <c r="BF16" s="62">
        <v>293720</v>
      </c>
      <c r="BG16" s="62">
        <v>57345</v>
      </c>
      <c r="BH16" s="70">
        <f t="shared" si="38"/>
        <v>19.523696037042082</v>
      </c>
      <c r="BI16" s="62">
        <v>162145</v>
      </c>
      <c r="BJ16" s="62">
        <v>9235</v>
      </c>
      <c r="BK16" s="71">
        <f t="shared" si="39"/>
        <v>5.695519442474328</v>
      </c>
    </row>
    <row r="17" spans="1:63" ht="19.5" thickBot="1">
      <c r="A17" s="56">
        <v>10</v>
      </c>
      <c r="B17" s="73" t="s">
        <v>43</v>
      </c>
      <c r="C17" s="74">
        <f t="shared" si="40"/>
        <v>67621</v>
      </c>
      <c r="D17" s="75">
        <f t="shared" si="40"/>
        <v>21020</v>
      </c>
      <c r="E17" s="76">
        <f t="shared" si="7"/>
        <v>31.085017967791075</v>
      </c>
      <c r="F17" s="77">
        <v>21988</v>
      </c>
      <c r="G17" s="78">
        <v>17493</v>
      </c>
      <c r="H17" s="79">
        <f t="shared" si="41"/>
        <v>79.55703110787702</v>
      </c>
      <c r="I17" s="78">
        <v>27788</v>
      </c>
      <c r="J17" s="78">
        <v>2612</v>
      </c>
      <c r="K17" s="79">
        <f t="shared" si="8"/>
        <v>9.399740895350511</v>
      </c>
      <c r="L17" s="78">
        <v>17845</v>
      </c>
      <c r="M17" s="78">
        <v>915</v>
      </c>
      <c r="N17" s="76">
        <f t="shared" si="9"/>
        <v>5.127486690949846</v>
      </c>
      <c r="O17" s="80">
        <f t="shared" si="10"/>
        <v>33.50144397239235</v>
      </c>
      <c r="P17" s="81">
        <f t="shared" si="11"/>
        <v>80.6203123781803</v>
      </c>
      <c r="Q17" s="81">
        <f t="shared" si="12"/>
        <v>15.485492196014725</v>
      </c>
      <c r="R17" s="82">
        <f t="shared" si="13"/>
        <v>7.3235600208141545</v>
      </c>
      <c r="S17" s="80">
        <f t="shared" si="1"/>
        <v>36.91786997699363</v>
      </c>
      <c r="T17" s="81">
        <f t="shared" si="2"/>
        <v>81.68359364848358</v>
      </c>
      <c r="U17" s="81">
        <f t="shared" si="14"/>
        <v>21.57124349667894</v>
      </c>
      <c r="V17" s="82">
        <f t="shared" si="15"/>
        <v>10.019633350678463</v>
      </c>
      <c r="W17" s="80">
        <f t="shared" si="16"/>
        <v>40.334295981594906</v>
      </c>
      <c r="X17" s="81">
        <f t="shared" si="17"/>
        <v>82.74687491878686</v>
      </c>
      <c r="Y17" s="81">
        <f t="shared" si="18"/>
        <v>27.656994797343152</v>
      </c>
      <c r="Z17" s="82">
        <f t="shared" si="19"/>
        <v>12.715706680542771</v>
      </c>
      <c r="AA17" s="80">
        <f t="shared" si="20"/>
        <v>43.75072198619618</v>
      </c>
      <c r="AB17" s="81">
        <f t="shared" si="21"/>
        <v>83.81015618909014</v>
      </c>
      <c r="AC17" s="81">
        <f t="shared" si="22"/>
        <v>33.742746098007366</v>
      </c>
      <c r="AD17" s="82">
        <f t="shared" si="23"/>
        <v>15.41178001040708</v>
      </c>
      <c r="AE17" s="80">
        <f t="shared" si="24"/>
        <v>47.16714799079746</v>
      </c>
      <c r="AF17" s="81">
        <f t="shared" si="25"/>
        <v>84.87343745939341</v>
      </c>
      <c r="AG17" s="81">
        <f t="shared" si="26"/>
        <v>39.82849739867158</v>
      </c>
      <c r="AH17" s="82">
        <f t="shared" si="27"/>
        <v>18.107853340271387</v>
      </c>
      <c r="AI17" s="80">
        <f t="shared" si="28"/>
        <v>50.58357399539874</v>
      </c>
      <c r="AJ17" s="81">
        <f t="shared" si="29"/>
        <v>85.9367187296967</v>
      </c>
      <c r="AK17" s="81">
        <f t="shared" si="30"/>
        <v>45.91424869933579</v>
      </c>
      <c r="AL17" s="82">
        <f t="shared" si="31"/>
        <v>20.803926670135695</v>
      </c>
      <c r="AM17" s="80">
        <f t="shared" si="32"/>
        <v>55.000000000000014</v>
      </c>
      <c r="AN17" s="81">
        <f t="shared" si="33"/>
        <v>86.99999999999997</v>
      </c>
      <c r="AO17" s="81">
        <f t="shared" si="34"/>
        <v>52.00000000000001</v>
      </c>
      <c r="AP17" s="82">
        <f t="shared" si="35"/>
        <v>24.000000000000004</v>
      </c>
      <c r="AQ17" s="83">
        <v>55</v>
      </c>
      <c r="AR17" s="79">
        <v>87</v>
      </c>
      <c r="AS17" s="79">
        <v>52</v>
      </c>
      <c r="AT17" s="84">
        <v>24</v>
      </c>
      <c r="AU17" s="36">
        <f t="shared" si="3"/>
        <v>3.416426004601275</v>
      </c>
      <c r="AV17" s="36">
        <f t="shared" si="4"/>
        <v>1.0632812703032823</v>
      </c>
      <c r="AW17" s="36">
        <f t="shared" si="5"/>
        <v>6.085751300664213</v>
      </c>
      <c r="AX17" s="36">
        <f t="shared" si="6"/>
        <v>2.696073329864308</v>
      </c>
      <c r="AZ17" s="74">
        <f t="shared" si="36"/>
        <v>67516</v>
      </c>
      <c r="BA17" s="75">
        <f t="shared" si="36"/>
        <v>25654</v>
      </c>
      <c r="BB17" s="85">
        <f t="shared" si="37"/>
        <v>37.99691924877066</v>
      </c>
      <c r="BC17" s="77">
        <v>21893</v>
      </c>
      <c r="BD17" s="78">
        <v>20631</v>
      </c>
      <c r="BE17" s="86">
        <f t="shared" si="42"/>
        <v>94.23560042022564</v>
      </c>
      <c r="BF17" s="78">
        <v>27842</v>
      </c>
      <c r="BG17" s="78">
        <v>3576</v>
      </c>
      <c r="BH17" s="86">
        <f t="shared" si="38"/>
        <v>12.84390489188995</v>
      </c>
      <c r="BI17" s="78">
        <v>17781</v>
      </c>
      <c r="BJ17" s="78">
        <v>1447</v>
      </c>
      <c r="BK17" s="87">
        <f t="shared" si="39"/>
        <v>8.137900005623981</v>
      </c>
    </row>
    <row r="18" spans="1:63" ht="18.75">
      <c r="A18" s="56">
        <v>11</v>
      </c>
      <c r="B18" s="41" t="s">
        <v>47</v>
      </c>
      <c r="C18" s="42">
        <f t="shared" si="40"/>
        <v>10786</v>
      </c>
      <c r="D18" s="43">
        <f t="shared" si="40"/>
        <v>3683</v>
      </c>
      <c r="E18" s="44">
        <f t="shared" si="7"/>
        <v>34.14611533469312</v>
      </c>
      <c r="F18" s="45">
        <v>3453</v>
      </c>
      <c r="G18" s="46">
        <v>2656</v>
      </c>
      <c r="H18" s="47">
        <f t="shared" si="41"/>
        <v>76.91862148856067</v>
      </c>
      <c r="I18" s="46">
        <v>4472</v>
      </c>
      <c r="J18" s="46">
        <v>768</v>
      </c>
      <c r="K18" s="47">
        <f t="shared" si="8"/>
        <v>17.173524150268335</v>
      </c>
      <c r="L18" s="46">
        <v>2861</v>
      </c>
      <c r="M18" s="46">
        <v>259</v>
      </c>
      <c r="N18" s="44">
        <f t="shared" si="9"/>
        <v>9.052778748689269</v>
      </c>
      <c r="O18" s="48">
        <f t="shared" si="10"/>
        <v>36.125241715451246</v>
      </c>
      <c r="P18" s="49">
        <f t="shared" si="11"/>
        <v>78.35881841876629</v>
      </c>
      <c r="Q18" s="49">
        <f t="shared" si="12"/>
        <v>22.148734985944287</v>
      </c>
      <c r="R18" s="50">
        <f t="shared" si="13"/>
        <v>10.688096070305088</v>
      </c>
      <c r="S18" s="48">
        <f t="shared" si="1"/>
        <v>39.10436809620937</v>
      </c>
      <c r="T18" s="49">
        <f t="shared" si="2"/>
        <v>79.7990153489719</v>
      </c>
      <c r="U18" s="49">
        <f t="shared" si="14"/>
        <v>27.12394582162024</v>
      </c>
      <c r="V18" s="50">
        <f t="shared" si="15"/>
        <v>12.823413391920907</v>
      </c>
      <c r="W18" s="48">
        <f t="shared" si="16"/>
        <v>42.083494476967495</v>
      </c>
      <c r="X18" s="49">
        <f t="shared" si="17"/>
        <v>81.23921227917752</v>
      </c>
      <c r="Y18" s="49">
        <f t="shared" si="18"/>
        <v>32.09915665729619</v>
      </c>
      <c r="Z18" s="50">
        <f t="shared" si="19"/>
        <v>14.958730713536726</v>
      </c>
      <c r="AA18" s="48">
        <f t="shared" si="20"/>
        <v>45.06262085772562</v>
      </c>
      <c r="AB18" s="49">
        <f t="shared" si="21"/>
        <v>82.67940920938314</v>
      </c>
      <c r="AC18" s="49">
        <f t="shared" si="22"/>
        <v>37.074367492972144</v>
      </c>
      <c r="AD18" s="50">
        <f t="shared" si="23"/>
        <v>17.094048035152543</v>
      </c>
      <c r="AE18" s="48">
        <f t="shared" si="24"/>
        <v>48.041747238483744</v>
      </c>
      <c r="AF18" s="49">
        <f t="shared" si="25"/>
        <v>84.11960613958875</v>
      </c>
      <c r="AG18" s="49">
        <f t="shared" si="26"/>
        <v>42.049578328648096</v>
      </c>
      <c r="AH18" s="50">
        <f t="shared" si="27"/>
        <v>19.229365356768362</v>
      </c>
      <c r="AI18" s="48">
        <f t="shared" si="28"/>
        <v>51.02087361924187</v>
      </c>
      <c r="AJ18" s="49">
        <f t="shared" si="29"/>
        <v>85.55980306979437</v>
      </c>
      <c r="AK18" s="49">
        <f t="shared" si="30"/>
        <v>47.02478916432405</v>
      </c>
      <c r="AL18" s="50">
        <f t="shared" si="31"/>
        <v>21.36468267838418</v>
      </c>
      <c r="AM18" s="48">
        <f t="shared" si="32"/>
        <v>54.99999999999999</v>
      </c>
      <c r="AN18" s="49">
        <f t="shared" si="33"/>
        <v>86.99999999999999</v>
      </c>
      <c r="AO18" s="49">
        <f t="shared" si="34"/>
        <v>52</v>
      </c>
      <c r="AP18" s="50">
        <f t="shared" si="35"/>
        <v>24</v>
      </c>
      <c r="AQ18" s="51">
        <v>55</v>
      </c>
      <c r="AR18" s="47">
        <v>87</v>
      </c>
      <c r="AS18" s="47">
        <v>52</v>
      </c>
      <c r="AT18" s="52">
        <v>24</v>
      </c>
      <c r="AU18" s="36">
        <f t="shared" si="3"/>
        <v>2.9791263807581254</v>
      </c>
      <c r="AV18" s="36">
        <f t="shared" si="4"/>
        <v>1.440196930205618</v>
      </c>
      <c r="AW18" s="36">
        <f t="shared" si="5"/>
        <v>4.975210835675952</v>
      </c>
      <c r="AX18" s="36">
        <f t="shared" si="6"/>
        <v>2.1353173216158186</v>
      </c>
      <c r="AZ18" s="42">
        <f t="shared" si="36"/>
        <v>10843</v>
      </c>
      <c r="BA18" s="43">
        <f t="shared" si="36"/>
        <v>4125</v>
      </c>
      <c r="BB18" s="53">
        <f t="shared" si="37"/>
        <v>38.04297703587568</v>
      </c>
      <c r="BC18" s="45">
        <v>3452</v>
      </c>
      <c r="BD18" s="46">
        <v>2785</v>
      </c>
      <c r="BE18" s="54">
        <f t="shared" si="42"/>
        <v>80.67786790266513</v>
      </c>
      <c r="BF18" s="46">
        <v>4432</v>
      </c>
      <c r="BG18" s="46">
        <v>940</v>
      </c>
      <c r="BH18" s="54">
        <f t="shared" si="38"/>
        <v>21.209386281588447</v>
      </c>
      <c r="BI18" s="46">
        <v>2959</v>
      </c>
      <c r="BJ18" s="46">
        <v>400</v>
      </c>
      <c r="BK18" s="55">
        <f t="shared" si="39"/>
        <v>13.518080432578575</v>
      </c>
    </row>
    <row r="19" spans="1:63" ht="18.75">
      <c r="A19" s="56">
        <v>12</v>
      </c>
      <c r="B19" s="57" t="s">
        <v>48</v>
      </c>
      <c r="C19" s="58">
        <f t="shared" si="40"/>
        <v>37360</v>
      </c>
      <c r="D19" s="59">
        <f t="shared" si="40"/>
        <v>13950</v>
      </c>
      <c r="E19" s="60">
        <f t="shared" si="7"/>
        <v>37.33940042826552</v>
      </c>
      <c r="F19" s="61">
        <v>11495</v>
      </c>
      <c r="G19" s="62">
        <v>9244</v>
      </c>
      <c r="H19" s="63">
        <f t="shared" si="41"/>
        <v>80.41757285776424</v>
      </c>
      <c r="I19" s="62">
        <v>15731</v>
      </c>
      <c r="J19" s="62">
        <v>4465</v>
      </c>
      <c r="K19" s="63">
        <f t="shared" si="8"/>
        <v>28.38344669760346</v>
      </c>
      <c r="L19" s="62">
        <v>10134</v>
      </c>
      <c r="M19" s="62">
        <v>241</v>
      </c>
      <c r="N19" s="60">
        <f t="shared" si="9"/>
        <v>2.378133017564634</v>
      </c>
      <c r="O19" s="64">
        <f t="shared" si="10"/>
        <v>38.86234322422759</v>
      </c>
      <c r="P19" s="65">
        <f t="shared" si="11"/>
        <v>81.35791959236936</v>
      </c>
      <c r="Q19" s="65">
        <f t="shared" si="12"/>
        <v>31.757240026517252</v>
      </c>
      <c r="R19" s="66">
        <f t="shared" si="13"/>
        <v>4.9669711579125435</v>
      </c>
      <c r="S19" s="64">
        <f t="shared" si="1"/>
        <v>41.38528602018965</v>
      </c>
      <c r="T19" s="65">
        <f t="shared" si="2"/>
        <v>82.29826632697447</v>
      </c>
      <c r="U19" s="65">
        <f t="shared" si="14"/>
        <v>35.13103335543104</v>
      </c>
      <c r="V19" s="66">
        <f t="shared" si="15"/>
        <v>8.055809298260453</v>
      </c>
      <c r="W19" s="64">
        <f t="shared" si="16"/>
        <v>43.90822881615172</v>
      </c>
      <c r="X19" s="65">
        <f t="shared" si="17"/>
        <v>83.23861306157958</v>
      </c>
      <c r="Y19" s="65">
        <f t="shared" si="18"/>
        <v>38.504826684344835</v>
      </c>
      <c r="Z19" s="66">
        <f t="shared" si="19"/>
        <v>11.144647438608363</v>
      </c>
      <c r="AA19" s="64">
        <f t="shared" si="20"/>
        <v>46.431171612113786</v>
      </c>
      <c r="AB19" s="65">
        <f t="shared" si="21"/>
        <v>84.1789597961847</v>
      </c>
      <c r="AC19" s="65">
        <f t="shared" si="22"/>
        <v>41.878620013258626</v>
      </c>
      <c r="AD19" s="66">
        <f t="shared" si="23"/>
        <v>14.233485578956273</v>
      </c>
      <c r="AE19" s="64">
        <f t="shared" si="24"/>
        <v>48.95411440807585</v>
      </c>
      <c r="AF19" s="65">
        <f t="shared" si="25"/>
        <v>85.11930653078981</v>
      </c>
      <c r="AG19" s="65">
        <f t="shared" si="26"/>
        <v>45.25241334217242</v>
      </c>
      <c r="AH19" s="66">
        <f t="shared" si="27"/>
        <v>17.322323719304183</v>
      </c>
      <c r="AI19" s="64">
        <f t="shared" si="28"/>
        <v>51.47705720403792</v>
      </c>
      <c r="AJ19" s="65">
        <f t="shared" si="29"/>
        <v>86.05965326539493</v>
      </c>
      <c r="AK19" s="65">
        <f t="shared" si="30"/>
        <v>48.62620667108621</v>
      </c>
      <c r="AL19" s="66">
        <f t="shared" si="31"/>
        <v>20.411161859652093</v>
      </c>
      <c r="AM19" s="64">
        <f t="shared" si="32"/>
        <v>54.999999999999986</v>
      </c>
      <c r="AN19" s="65">
        <f t="shared" si="33"/>
        <v>87.00000000000004</v>
      </c>
      <c r="AO19" s="65">
        <f t="shared" si="34"/>
        <v>52</v>
      </c>
      <c r="AP19" s="66">
        <f t="shared" si="35"/>
        <v>24.000000000000004</v>
      </c>
      <c r="AQ19" s="67">
        <v>55</v>
      </c>
      <c r="AR19" s="63">
        <v>87</v>
      </c>
      <c r="AS19" s="63">
        <v>52</v>
      </c>
      <c r="AT19" s="68">
        <v>24</v>
      </c>
      <c r="AU19" s="36">
        <f t="shared" si="3"/>
        <v>2.5229427959620687</v>
      </c>
      <c r="AV19" s="36">
        <f t="shared" si="4"/>
        <v>0.9403467346051083</v>
      </c>
      <c r="AW19" s="36">
        <f t="shared" si="5"/>
        <v>3.3737933289137914</v>
      </c>
      <c r="AX19" s="36">
        <f t="shared" si="6"/>
        <v>3.0888381403479097</v>
      </c>
      <c r="AZ19" s="58">
        <f t="shared" si="36"/>
        <v>37010</v>
      </c>
      <c r="BA19" s="59">
        <f t="shared" si="36"/>
        <v>14689</v>
      </c>
      <c r="BB19" s="69">
        <f t="shared" si="37"/>
        <v>39.689273169413674</v>
      </c>
      <c r="BC19" s="61">
        <v>11227</v>
      </c>
      <c r="BD19" s="62">
        <v>9587</v>
      </c>
      <c r="BE19" s="70">
        <f t="shared" si="42"/>
        <v>85.39235770909414</v>
      </c>
      <c r="BF19" s="62">
        <v>15481</v>
      </c>
      <c r="BG19" s="62">
        <v>4365</v>
      </c>
      <c r="BH19" s="70">
        <f t="shared" si="38"/>
        <v>28.19585298107357</v>
      </c>
      <c r="BI19" s="62">
        <v>10302</v>
      </c>
      <c r="BJ19" s="62">
        <v>737</v>
      </c>
      <c r="BK19" s="71">
        <f t="shared" si="39"/>
        <v>7.153950689186566</v>
      </c>
    </row>
    <row r="20" spans="1:63" ht="18.75">
      <c r="A20" s="56">
        <v>13</v>
      </c>
      <c r="B20" s="57" t="s">
        <v>49</v>
      </c>
      <c r="C20" s="58">
        <f t="shared" si="40"/>
        <v>13135</v>
      </c>
      <c r="D20" s="59">
        <f t="shared" si="40"/>
        <v>4962</v>
      </c>
      <c r="E20" s="60">
        <f t="shared" si="7"/>
        <v>37.776931861438904</v>
      </c>
      <c r="F20" s="61">
        <v>3893</v>
      </c>
      <c r="G20" s="62">
        <v>3801</v>
      </c>
      <c r="H20" s="63">
        <f t="shared" si="41"/>
        <v>97.63678397123041</v>
      </c>
      <c r="I20" s="62">
        <v>5154</v>
      </c>
      <c r="J20" s="62">
        <v>1103</v>
      </c>
      <c r="K20" s="63">
        <f t="shared" si="8"/>
        <v>21.400853705859525</v>
      </c>
      <c r="L20" s="62">
        <v>4088</v>
      </c>
      <c r="M20" s="62">
        <v>58</v>
      </c>
      <c r="N20" s="60">
        <f t="shared" si="9"/>
        <v>1.4187866927592954</v>
      </c>
      <c r="O20" s="64">
        <f t="shared" si="10"/>
        <v>39.237370166947635</v>
      </c>
      <c r="P20" s="65">
        <f t="shared" si="11"/>
        <v>96.11724340391179</v>
      </c>
      <c r="Q20" s="65">
        <f t="shared" si="12"/>
        <v>25.772160319308163</v>
      </c>
      <c r="R20" s="66">
        <f t="shared" si="13"/>
        <v>4.144674308079396</v>
      </c>
      <c r="S20" s="64">
        <f t="shared" si="1"/>
        <v>41.697808472456366</v>
      </c>
      <c r="T20" s="65">
        <f t="shared" si="2"/>
        <v>94.59770283659316</v>
      </c>
      <c r="U20" s="65">
        <f t="shared" si="14"/>
        <v>30.1434669327568</v>
      </c>
      <c r="V20" s="66">
        <f t="shared" si="15"/>
        <v>7.370561923399497</v>
      </c>
      <c r="W20" s="64">
        <f t="shared" si="16"/>
        <v>44.1582467779651</v>
      </c>
      <c r="X20" s="65">
        <f t="shared" si="17"/>
        <v>93.07816226927453</v>
      </c>
      <c r="Y20" s="65">
        <f t="shared" si="18"/>
        <v>34.51477354620544</v>
      </c>
      <c r="Z20" s="66">
        <f t="shared" si="19"/>
        <v>10.596449538719597</v>
      </c>
      <c r="AA20" s="64">
        <f t="shared" si="20"/>
        <v>46.61868508347383</v>
      </c>
      <c r="AB20" s="65">
        <f t="shared" si="21"/>
        <v>91.5586217019559</v>
      </c>
      <c r="AC20" s="65">
        <f t="shared" si="22"/>
        <v>38.88608015965408</v>
      </c>
      <c r="AD20" s="66">
        <f t="shared" si="23"/>
        <v>13.822337154039698</v>
      </c>
      <c r="AE20" s="64">
        <f t="shared" si="24"/>
        <v>49.07912338898256</v>
      </c>
      <c r="AF20" s="65">
        <f t="shared" si="25"/>
        <v>90.03908113463727</v>
      </c>
      <c r="AG20" s="65">
        <f t="shared" si="26"/>
        <v>43.257386773102716</v>
      </c>
      <c r="AH20" s="66">
        <f t="shared" si="27"/>
        <v>17.0482247693598</v>
      </c>
      <c r="AI20" s="64">
        <f t="shared" si="28"/>
        <v>51.53956169449129</v>
      </c>
      <c r="AJ20" s="65">
        <f t="shared" si="29"/>
        <v>88.51954056731864</v>
      </c>
      <c r="AK20" s="65">
        <f t="shared" si="30"/>
        <v>47.628693386551355</v>
      </c>
      <c r="AL20" s="66">
        <f t="shared" si="31"/>
        <v>20.2741123846799</v>
      </c>
      <c r="AM20" s="64">
        <f t="shared" si="32"/>
        <v>55.00000000000002</v>
      </c>
      <c r="AN20" s="65">
        <f t="shared" si="33"/>
        <v>87.00000000000001</v>
      </c>
      <c r="AO20" s="65">
        <f t="shared" si="34"/>
        <v>51.99999999999999</v>
      </c>
      <c r="AP20" s="66">
        <f t="shared" si="35"/>
        <v>24</v>
      </c>
      <c r="AQ20" s="67">
        <v>55</v>
      </c>
      <c r="AR20" s="63">
        <v>87</v>
      </c>
      <c r="AS20" s="63">
        <v>52</v>
      </c>
      <c r="AT20" s="68">
        <v>24</v>
      </c>
      <c r="AU20" s="36">
        <f t="shared" si="3"/>
        <v>2.460438305508728</v>
      </c>
      <c r="AV20" s="36">
        <f t="shared" si="4"/>
        <v>-1.5195405673186306</v>
      </c>
      <c r="AW20" s="36">
        <f t="shared" si="5"/>
        <v>4.371306613448639</v>
      </c>
      <c r="AX20" s="36">
        <f t="shared" si="6"/>
        <v>3.225887615320101</v>
      </c>
      <c r="AZ20" s="58">
        <f t="shared" si="36"/>
        <v>13191</v>
      </c>
      <c r="BA20" s="59">
        <f t="shared" si="36"/>
        <v>5098</v>
      </c>
      <c r="BB20" s="69">
        <f t="shared" si="37"/>
        <v>38.647562732165866</v>
      </c>
      <c r="BC20" s="61">
        <v>3942</v>
      </c>
      <c r="BD20" s="62">
        <v>3600</v>
      </c>
      <c r="BE20" s="70">
        <f t="shared" si="42"/>
        <v>91.32420091324201</v>
      </c>
      <c r="BF20" s="62">
        <v>5124</v>
      </c>
      <c r="BG20" s="62">
        <v>1127</v>
      </c>
      <c r="BH20" s="70">
        <f t="shared" si="38"/>
        <v>21.994535519125684</v>
      </c>
      <c r="BI20" s="62">
        <v>4125</v>
      </c>
      <c r="BJ20" s="62">
        <v>371</v>
      </c>
      <c r="BK20" s="71">
        <f t="shared" si="39"/>
        <v>8.993939393939394</v>
      </c>
    </row>
    <row r="21" spans="1:63" ht="18.75">
      <c r="A21" s="56">
        <v>14</v>
      </c>
      <c r="B21" s="57" t="s">
        <v>50</v>
      </c>
      <c r="C21" s="58">
        <f t="shared" si="40"/>
        <v>17485</v>
      </c>
      <c r="D21" s="59">
        <f t="shared" si="40"/>
        <v>6295</v>
      </c>
      <c r="E21" s="60">
        <f t="shared" si="7"/>
        <v>36.00228767515013</v>
      </c>
      <c r="F21" s="61">
        <v>5698</v>
      </c>
      <c r="G21" s="62">
        <v>4850</v>
      </c>
      <c r="H21" s="63">
        <f t="shared" si="41"/>
        <v>85.11758511758512</v>
      </c>
      <c r="I21" s="62">
        <v>7455</v>
      </c>
      <c r="J21" s="62">
        <v>1370</v>
      </c>
      <c r="K21" s="63">
        <f t="shared" si="8"/>
        <v>18.376928236083163</v>
      </c>
      <c r="L21" s="62">
        <v>4332</v>
      </c>
      <c r="M21" s="62">
        <v>75</v>
      </c>
      <c r="N21" s="60">
        <f t="shared" si="9"/>
        <v>1.7313019390581719</v>
      </c>
      <c r="O21" s="64">
        <f t="shared" si="10"/>
        <v>37.71624657870011</v>
      </c>
      <c r="P21" s="65">
        <f t="shared" si="11"/>
        <v>85.38650152935868</v>
      </c>
      <c r="Q21" s="65">
        <f t="shared" si="12"/>
        <v>23.180224202356996</v>
      </c>
      <c r="R21" s="66">
        <f t="shared" si="13"/>
        <v>4.4125445191927195</v>
      </c>
      <c r="S21" s="64">
        <f t="shared" si="1"/>
        <v>40.43020548225009</v>
      </c>
      <c r="T21" s="65">
        <f t="shared" si="2"/>
        <v>85.65541794113224</v>
      </c>
      <c r="U21" s="65">
        <f t="shared" si="14"/>
        <v>27.983520168630832</v>
      </c>
      <c r="V21" s="66">
        <f t="shared" si="15"/>
        <v>7.593787099327267</v>
      </c>
      <c r="W21" s="64">
        <f t="shared" si="16"/>
        <v>43.14416438580007</v>
      </c>
      <c r="X21" s="65">
        <f t="shared" si="17"/>
        <v>85.9243343529058</v>
      </c>
      <c r="Y21" s="65">
        <f t="shared" si="18"/>
        <v>32.78681613490467</v>
      </c>
      <c r="Z21" s="66">
        <f t="shared" si="19"/>
        <v>10.775029679461815</v>
      </c>
      <c r="AA21" s="64">
        <f t="shared" si="20"/>
        <v>45.85812328935005</v>
      </c>
      <c r="AB21" s="65">
        <f t="shared" si="21"/>
        <v>86.19325076467936</v>
      </c>
      <c r="AC21" s="65">
        <f t="shared" si="22"/>
        <v>37.590112101178505</v>
      </c>
      <c r="AD21" s="66">
        <f t="shared" si="23"/>
        <v>13.956272259596362</v>
      </c>
      <c r="AE21" s="64">
        <f t="shared" si="24"/>
        <v>48.57208219290003</v>
      </c>
      <c r="AF21" s="65">
        <f t="shared" si="25"/>
        <v>86.46216717645292</v>
      </c>
      <c r="AG21" s="65">
        <f t="shared" si="26"/>
        <v>42.39340806745234</v>
      </c>
      <c r="AH21" s="66">
        <f t="shared" si="27"/>
        <v>17.13751483973091</v>
      </c>
      <c r="AI21" s="64">
        <f t="shared" si="28"/>
        <v>51.286041096450006</v>
      </c>
      <c r="AJ21" s="65">
        <f t="shared" si="29"/>
        <v>86.73108358822648</v>
      </c>
      <c r="AK21" s="65">
        <f t="shared" si="30"/>
        <v>47.19670403372618</v>
      </c>
      <c r="AL21" s="66">
        <f t="shared" si="31"/>
        <v>20.318757419865456</v>
      </c>
      <c r="AM21" s="64">
        <f t="shared" si="32"/>
        <v>54.999999999999986</v>
      </c>
      <c r="AN21" s="65">
        <f t="shared" si="33"/>
        <v>87.00000000000004</v>
      </c>
      <c r="AO21" s="65">
        <f t="shared" si="34"/>
        <v>52.000000000000014</v>
      </c>
      <c r="AP21" s="66">
        <f t="shared" si="35"/>
        <v>24.000000000000004</v>
      </c>
      <c r="AQ21" s="67">
        <v>55</v>
      </c>
      <c r="AR21" s="63">
        <v>87</v>
      </c>
      <c r="AS21" s="63">
        <v>52</v>
      </c>
      <c r="AT21" s="68">
        <v>24</v>
      </c>
      <c r="AU21" s="36">
        <f t="shared" si="3"/>
        <v>2.713958903549982</v>
      </c>
      <c r="AV21" s="36">
        <f t="shared" si="4"/>
        <v>0.26891641177355396</v>
      </c>
      <c r="AW21" s="36">
        <f t="shared" si="5"/>
        <v>4.803295966273835</v>
      </c>
      <c r="AX21" s="36">
        <f t="shared" si="6"/>
        <v>3.181242580134547</v>
      </c>
      <c r="AZ21" s="58">
        <f t="shared" si="36"/>
        <v>17199</v>
      </c>
      <c r="BA21" s="59">
        <f t="shared" si="36"/>
        <v>6583</v>
      </c>
      <c r="BB21" s="69">
        <f t="shared" si="37"/>
        <v>38.27548113262399</v>
      </c>
      <c r="BC21" s="61">
        <v>5503</v>
      </c>
      <c r="BD21" s="62">
        <v>4916</v>
      </c>
      <c r="BE21" s="70">
        <f t="shared" si="42"/>
        <v>89.33309104125023</v>
      </c>
      <c r="BF21" s="62">
        <v>7338</v>
      </c>
      <c r="BG21" s="62">
        <v>1427</v>
      </c>
      <c r="BH21" s="70">
        <f t="shared" si="38"/>
        <v>19.446715726355958</v>
      </c>
      <c r="BI21" s="62">
        <v>4358</v>
      </c>
      <c r="BJ21" s="62">
        <v>240</v>
      </c>
      <c r="BK21" s="71">
        <f t="shared" si="39"/>
        <v>5.507113354749885</v>
      </c>
    </row>
    <row r="22" spans="1:63" ht="18.75">
      <c r="A22" s="56">
        <v>15</v>
      </c>
      <c r="B22" s="57" t="s">
        <v>51</v>
      </c>
      <c r="C22" s="58">
        <f t="shared" si="40"/>
        <v>16394</v>
      </c>
      <c r="D22" s="59">
        <f t="shared" si="40"/>
        <v>6066</v>
      </c>
      <c r="E22" s="60">
        <f t="shared" si="7"/>
        <v>37.00134195437355</v>
      </c>
      <c r="F22" s="61">
        <v>5444</v>
      </c>
      <c r="G22" s="62">
        <v>4440</v>
      </c>
      <c r="H22" s="63">
        <f t="shared" si="41"/>
        <v>81.55767817781043</v>
      </c>
      <c r="I22" s="62">
        <v>6933</v>
      </c>
      <c r="J22" s="62">
        <v>1455</v>
      </c>
      <c r="K22" s="63">
        <f t="shared" si="8"/>
        <v>20.986585893552576</v>
      </c>
      <c r="L22" s="62">
        <v>4017</v>
      </c>
      <c r="M22" s="62">
        <v>171</v>
      </c>
      <c r="N22" s="60">
        <f t="shared" si="9"/>
        <v>4.256908140403286</v>
      </c>
      <c r="O22" s="64">
        <f t="shared" si="10"/>
        <v>38.57257881803447</v>
      </c>
      <c r="P22" s="65">
        <f t="shared" si="11"/>
        <v>82.33515272383751</v>
      </c>
      <c r="Q22" s="65">
        <f t="shared" si="12"/>
        <v>25.417073623045063</v>
      </c>
      <c r="R22" s="66">
        <f t="shared" si="13"/>
        <v>6.577349834631388</v>
      </c>
      <c r="S22" s="64">
        <f t="shared" si="1"/>
        <v>41.14381568169539</v>
      </c>
      <c r="T22" s="65">
        <f t="shared" si="2"/>
        <v>83.11262726986459</v>
      </c>
      <c r="U22" s="65">
        <f t="shared" si="14"/>
        <v>29.847561352537554</v>
      </c>
      <c r="V22" s="66">
        <f t="shared" si="15"/>
        <v>9.39779152885949</v>
      </c>
      <c r="W22" s="64">
        <f t="shared" si="16"/>
        <v>43.715052545356315</v>
      </c>
      <c r="X22" s="65">
        <f t="shared" si="17"/>
        <v>83.89010181589167</v>
      </c>
      <c r="Y22" s="65">
        <f t="shared" si="18"/>
        <v>34.278049082030044</v>
      </c>
      <c r="Z22" s="66">
        <f t="shared" si="19"/>
        <v>12.21823322308759</v>
      </c>
      <c r="AA22" s="64">
        <f t="shared" si="20"/>
        <v>46.286289409017236</v>
      </c>
      <c r="AB22" s="65">
        <f t="shared" si="21"/>
        <v>84.66757636191875</v>
      </c>
      <c r="AC22" s="65">
        <f t="shared" si="22"/>
        <v>38.708536811522535</v>
      </c>
      <c r="AD22" s="66">
        <f t="shared" si="23"/>
        <v>15.038674917315692</v>
      </c>
      <c r="AE22" s="64">
        <f t="shared" si="24"/>
        <v>48.85752627267816</v>
      </c>
      <c r="AF22" s="65">
        <f t="shared" si="25"/>
        <v>85.44505090794583</v>
      </c>
      <c r="AG22" s="65">
        <f t="shared" si="26"/>
        <v>43.139024541015026</v>
      </c>
      <c r="AH22" s="66">
        <f t="shared" si="27"/>
        <v>17.859116611543794</v>
      </c>
      <c r="AI22" s="64">
        <f t="shared" si="28"/>
        <v>51.42876313633908</v>
      </c>
      <c r="AJ22" s="65">
        <f t="shared" si="29"/>
        <v>86.2225254539729</v>
      </c>
      <c r="AK22" s="65">
        <f t="shared" si="30"/>
        <v>47.569512270507516</v>
      </c>
      <c r="AL22" s="66">
        <f t="shared" si="31"/>
        <v>20.679558305771895</v>
      </c>
      <c r="AM22" s="64">
        <f t="shared" si="32"/>
        <v>55</v>
      </c>
      <c r="AN22" s="65">
        <f t="shared" si="33"/>
        <v>86.99999999999999</v>
      </c>
      <c r="AO22" s="65">
        <f t="shared" si="34"/>
        <v>52.00000000000001</v>
      </c>
      <c r="AP22" s="66">
        <f t="shared" si="35"/>
        <v>23.999999999999996</v>
      </c>
      <c r="AQ22" s="67">
        <v>55</v>
      </c>
      <c r="AR22" s="63">
        <v>87</v>
      </c>
      <c r="AS22" s="63">
        <v>52</v>
      </c>
      <c r="AT22" s="68">
        <v>24</v>
      </c>
      <c r="AU22" s="36">
        <f t="shared" si="3"/>
        <v>2.5712368636609213</v>
      </c>
      <c r="AV22" s="36">
        <f t="shared" si="4"/>
        <v>0.7774745460270813</v>
      </c>
      <c r="AW22" s="36">
        <f t="shared" si="5"/>
        <v>4.430487729492489</v>
      </c>
      <c r="AX22" s="36">
        <f t="shared" si="6"/>
        <v>2.820441694228102</v>
      </c>
      <c r="AZ22" s="58">
        <f t="shared" si="36"/>
        <v>16189</v>
      </c>
      <c r="BA22" s="59">
        <f t="shared" si="36"/>
        <v>6257</v>
      </c>
      <c r="BB22" s="69">
        <f t="shared" si="37"/>
        <v>38.64970041386127</v>
      </c>
      <c r="BC22" s="61">
        <v>5392</v>
      </c>
      <c r="BD22" s="62">
        <v>4571</v>
      </c>
      <c r="BE22" s="70">
        <f t="shared" si="42"/>
        <v>84.77373887240356</v>
      </c>
      <c r="BF22" s="62">
        <v>6736</v>
      </c>
      <c r="BG22" s="62">
        <v>1382</v>
      </c>
      <c r="BH22" s="70">
        <f t="shared" si="38"/>
        <v>20.516627078384797</v>
      </c>
      <c r="BI22" s="62">
        <v>4061</v>
      </c>
      <c r="BJ22" s="62">
        <v>304</v>
      </c>
      <c r="BK22" s="71">
        <f t="shared" si="39"/>
        <v>7.485840925880326</v>
      </c>
    </row>
    <row r="23" spans="1:63" ht="18.75">
      <c r="A23" s="56">
        <v>16</v>
      </c>
      <c r="B23" s="57" t="s">
        <v>52</v>
      </c>
      <c r="C23" s="58">
        <f t="shared" si="40"/>
        <v>22003</v>
      </c>
      <c r="D23" s="59">
        <f t="shared" si="40"/>
        <v>8410</v>
      </c>
      <c r="E23" s="60">
        <f t="shared" si="7"/>
        <v>38.222060628096166</v>
      </c>
      <c r="F23" s="61">
        <v>7111</v>
      </c>
      <c r="G23" s="62">
        <v>5814</v>
      </c>
      <c r="H23" s="63">
        <f t="shared" si="41"/>
        <v>81.76065251019547</v>
      </c>
      <c r="I23" s="62">
        <v>8994</v>
      </c>
      <c r="J23" s="62">
        <v>2496</v>
      </c>
      <c r="K23" s="63">
        <f t="shared" si="8"/>
        <v>27.751834556370913</v>
      </c>
      <c r="L23" s="62">
        <v>5898</v>
      </c>
      <c r="M23" s="62">
        <v>100</v>
      </c>
      <c r="N23" s="60">
        <f t="shared" si="9"/>
        <v>1.69548999660902</v>
      </c>
      <c r="O23" s="64">
        <f t="shared" si="10"/>
        <v>39.61890910979671</v>
      </c>
      <c r="P23" s="65">
        <f t="shared" si="11"/>
        <v>82.50913072302468</v>
      </c>
      <c r="Q23" s="65">
        <f t="shared" si="12"/>
        <v>31.21585819117507</v>
      </c>
      <c r="R23" s="66">
        <f t="shared" si="13"/>
        <v>4.381848568522017</v>
      </c>
      <c r="S23" s="64">
        <f t="shared" si="1"/>
        <v>42.015757591497255</v>
      </c>
      <c r="T23" s="65">
        <f t="shared" si="2"/>
        <v>83.2576089358539</v>
      </c>
      <c r="U23" s="65">
        <f t="shared" si="14"/>
        <v>34.67988182597922</v>
      </c>
      <c r="V23" s="66">
        <f t="shared" si="15"/>
        <v>7.568207140435014</v>
      </c>
      <c r="W23" s="64">
        <f t="shared" si="16"/>
        <v>44.4126060731978</v>
      </c>
      <c r="X23" s="65">
        <f t="shared" si="17"/>
        <v>84.00608714868311</v>
      </c>
      <c r="Y23" s="65">
        <f t="shared" si="18"/>
        <v>38.14390546078338</v>
      </c>
      <c r="Z23" s="66">
        <f t="shared" si="19"/>
        <v>10.754565712348011</v>
      </c>
      <c r="AA23" s="64">
        <f t="shared" si="20"/>
        <v>46.809454554898345</v>
      </c>
      <c r="AB23" s="65">
        <f t="shared" si="21"/>
        <v>84.75456536151232</v>
      </c>
      <c r="AC23" s="65">
        <f t="shared" si="22"/>
        <v>41.60792909558754</v>
      </c>
      <c r="AD23" s="66">
        <f t="shared" si="23"/>
        <v>13.940924284261008</v>
      </c>
      <c r="AE23" s="64">
        <f t="shared" si="24"/>
        <v>49.20630303659889</v>
      </c>
      <c r="AF23" s="65">
        <f t="shared" si="25"/>
        <v>85.50304357434153</v>
      </c>
      <c r="AG23" s="65">
        <f t="shared" si="26"/>
        <v>45.07195273039169</v>
      </c>
      <c r="AH23" s="66">
        <f t="shared" si="27"/>
        <v>17.127282856174006</v>
      </c>
      <c r="AI23" s="64">
        <f t="shared" si="28"/>
        <v>51.603151518299434</v>
      </c>
      <c r="AJ23" s="65">
        <f t="shared" si="29"/>
        <v>86.25152178717074</v>
      </c>
      <c r="AK23" s="65">
        <f t="shared" si="30"/>
        <v>48.53597636519585</v>
      </c>
      <c r="AL23" s="66">
        <f t="shared" si="31"/>
        <v>20.313641428087003</v>
      </c>
      <c r="AM23" s="64">
        <f t="shared" si="32"/>
        <v>54.99999999999998</v>
      </c>
      <c r="AN23" s="65">
        <f t="shared" si="33"/>
        <v>86.99999999999996</v>
      </c>
      <c r="AO23" s="65">
        <f t="shared" si="34"/>
        <v>52.00000000000001</v>
      </c>
      <c r="AP23" s="66">
        <f t="shared" si="35"/>
        <v>24</v>
      </c>
      <c r="AQ23" s="67">
        <v>55</v>
      </c>
      <c r="AR23" s="63">
        <v>87</v>
      </c>
      <c r="AS23" s="63">
        <v>52</v>
      </c>
      <c r="AT23" s="68">
        <v>24</v>
      </c>
      <c r="AU23" s="36">
        <f t="shared" si="3"/>
        <v>2.3968484817005478</v>
      </c>
      <c r="AV23" s="36">
        <f t="shared" si="4"/>
        <v>0.7484782128292186</v>
      </c>
      <c r="AW23" s="36">
        <f t="shared" si="5"/>
        <v>3.4640236348041555</v>
      </c>
      <c r="AX23" s="36">
        <f t="shared" si="6"/>
        <v>3.186358571912997</v>
      </c>
      <c r="AZ23" s="58">
        <f t="shared" si="36"/>
        <v>21784</v>
      </c>
      <c r="BA23" s="59">
        <f t="shared" si="36"/>
        <v>9246</v>
      </c>
      <c r="BB23" s="69">
        <f t="shared" si="37"/>
        <v>42.44399559309585</v>
      </c>
      <c r="BC23" s="61">
        <v>6985</v>
      </c>
      <c r="BD23" s="62">
        <v>6387</v>
      </c>
      <c r="BE23" s="70">
        <f t="shared" si="42"/>
        <v>91.4387974230494</v>
      </c>
      <c r="BF23" s="62">
        <v>8910</v>
      </c>
      <c r="BG23" s="62">
        <v>2409</v>
      </c>
      <c r="BH23" s="70">
        <f t="shared" si="38"/>
        <v>27.037037037037038</v>
      </c>
      <c r="BI23" s="62">
        <v>5889</v>
      </c>
      <c r="BJ23" s="62">
        <v>450</v>
      </c>
      <c r="BK23" s="71">
        <f t="shared" si="39"/>
        <v>7.641365257259297</v>
      </c>
    </row>
    <row r="24" spans="1:63" ht="18.75">
      <c r="A24" s="56">
        <v>17</v>
      </c>
      <c r="B24" s="57" t="s">
        <v>53</v>
      </c>
      <c r="C24" s="58">
        <f t="shared" si="40"/>
        <v>87496</v>
      </c>
      <c r="D24" s="59">
        <f t="shared" si="40"/>
        <v>29426</v>
      </c>
      <c r="E24" s="60">
        <f t="shared" si="7"/>
        <v>33.63125171436408</v>
      </c>
      <c r="F24" s="61">
        <v>29563</v>
      </c>
      <c r="G24" s="62">
        <v>22890</v>
      </c>
      <c r="H24" s="63">
        <f t="shared" si="41"/>
        <v>77.42786591347293</v>
      </c>
      <c r="I24" s="62">
        <v>39192</v>
      </c>
      <c r="J24" s="62">
        <v>5265</v>
      </c>
      <c r="K24" s="63">
        <f t="shared" si="8"/>
        <v>13.433864053888547</v>
      </c>
      <c r="L24" s="62">
        <v>18741</v>
      </c>
      <c r="M24" s="62">
        <v>1271</v>
      </c>
      <c r="N24" s="60">
        <f t="shared" si="9"/>
        <v>6.781921989221493</v>
      </c>
      <c r="O24" s="64">
        <f t="shared" si="10"/>
        <v>35.6839300408835</v>
      </c>
      <c r="P24" s="65">
        <f t="shared" si="11"/>
        <v>78.79531364011966</v>
      </c>
      <c r="Q24" s="65">
        <f t="shared" si="12"/>
        <v>18.943312046190183</v>
      </c>
      <c r="R24" s="66">
        <f t="shared" si="13"/>
        <v>8.741647419332708</v>
      </c>
      <c r="S24" s="64">
        <f t="shared" si="1"/>
        <v>38.73660836740292</v>
      </c>
      <c r="T24" s="65">
        <f t="shared" si="2"/>
        <v>80.16276136676639</v>
      </c>
      <c r="U24" s="65">
        <f t="shared" si="14"/>
        <v>24.452760038491817</v>
      </c>
      <c r="V24" s="66">
        <f t="shared" si="15"/>
        <v>11.201372849443922</v>
      </c>
      <c r="W24" s="64">
        <f t="shared" si="16"/>
        <v>41.78928669392234</v>
      </c>
      <c r="X24" s="65">
        <f t="shared" si="17"/>
        <v>81.53020909341312</v>
      </c>
      <c r="Y24" s="65">
        <f t="shared" si="18"/>
        <v>29.962208030793455</v>
      </c>
      <c r="Z24" s="66">
        <f t="shared" si="19"/>
        <v>13.661098279555137</v>
      </c>
      <c r="AA24" s="64">
        <f t="shared" si="20"/>
        <v>44.84196502044176</v>
      </c>
      <c r="AB24" s="65">
        <f t="shared" si="21"/>
        <v>82.89765682005985</v>
      </c>
      <c r="AC24" s="65">
        <f t="shared" si="22"/>
        <v>35.47165602309509</v>
      </c>
      <c r="AD24" s="66">
        <f t="shared" si="23"/>
        <v>16.120823709666354</v>
      </c>
      <c r="AE24" s="64">
        <f t="shared" si="24"/>
        <v>47.89464334696118</v>
      </c>
      <c r="AF24" s="65">
        <f t="shared" si="25"/>
        <v>84.26510454670658</v>
      </c>
      <c r="AG24" s="65">
        <f t="shared" si="26"/>
        <v>40.98110401539673</v>
      </c>
      <c r="AH24" s="66">
        <f t="shared" si="27"/>
        <v>18.58054913977757</v>
      </c>
      <c r="AI24" s="64">
        <f t="shared" si="28"/>
        <v>50.9473216734806</v>
      </c>
      <c r="AJ24" s="65">
        <f t="shared" si="29"/>
        <v>85.63255227335331</v>
      </c>
      <c r="AK24" s="65">
        <f t="shared" si="30"/>
        <v>46.49055200769837</v>
      </c>
      <c r="AL24" s="66">
        <f t="shared" si="31"/>
        <v>21.040274569888787</v>
      </c>
      <c r="AM24" s="64">
        <f t="shared" si="32"/>
        <v>55.00000000000002</v>
      </c>
      <c r="AN24" s="65">
        <f t="shared" si="33"/>
        <v>87.00000000000004</v>
      </c>
      <c r="AO24" s="65">
        <f t="shared" si="34"/>
        <v>52.00000000000001</v>
      </c>
      <c r="AP24" s="66">
        <f t="shared" si="35"/>
        <v>24.000000000000004</v>
      </c>
      <c r="AQ24" s="67">
        <v>55</v>
      </c>
      <c r="AR24" s="63">
        <v>87</v>
      </c>
      <c r="AS24" s="63">
        <v>52</v>
      </c>
      <c r="AT24" s="68">
        <v>24</v>
      </c>
      <c r="AU24" s="36">
        <f t="shared" si="3"/>
        <v>3.0526783265194166</v>
      </c>
      <c r="AV24" s="36">
        <f t="shared" si="4"/>
        <v>1.3674477266467246</v>
      </c>
      <c r="AW24" s="36">
        <f t="shared" si="5"/>
        <v>5.509447992301636</v>
      </c>
      <c r="AX24" s="36">
        <f t="shared" si="6"/>
        <v>2.4597254301112152</v>
      </c>
      <c r="AZ24" s="58">
        <f t="shared" si="36"/>
        <v>93187</v>
      </c>
      <c r="BA24" s="59">
        <f t="shared" si="36"/>
        <v>37174</v>
      </c>
      <c r="BB24" s="69">
        <f t="shared" si="37"/>
        <v>39.891830405528665</v>
      </c>
      <c r="BC24" s="61">
        <v>31322</v>
      </c>
      <c r="BD24" s="62">
        <v>26318</v>
      </c>
      <c r="BE24" s="70">
        <f t="shared" si="42"/>
        <v>84.02400868399208</v>
      </c>
      <c r="BF24" s="62">
        <v>42310</v>
      </c>
      <c r="BG24" s="62">
        <v>8445</v>
      </c>
      <c r="BH24" s="70">
        <f t="shared" si="38"/>
        <v>19.959820373434177</v>
      </c>
      <c r="BI24" s="62">
        <v>19555</v>
      </c>
      <c r="BJ24" s="62">
        <v>2411</v>
      </c>
      <c r="BK24" s="71">
        <f t="shared" si="39"/>
        <v>12.32932753771414</v>
      </c>
    </row>
    <row r="25" spans="1:63" ht="18.75">
      <c r="A25" s="56">
        <v>18</v>
      </c>
      <c r="B25" s="57" t="s">
        <v>54</v>
      </c>
      <c r="C25" s="58">
        <f t="shared" si="40"/>
        <v>8720</v>
      </c>
      <c r="D25" s="59">
        <f t="shared" si="40"/>
        <v>1969</v>
      </c>
      <c r="E25" s="60">
        <f t="shared" si="7"/>
        <v>22.5802752293578</v>
      </c>
      <c r="F25" s="61">
        <v>2841</v>
      </c>
      <c r="G25" s="62">
        <v>1683</v>
      </c>
      <c r="H25" s="63">
        <f t="shared" si="41"/>
        <v>59.23970432946146</v>
      </c>
      <c r="I25" s="62">
        <v>3600</v>
      </c>
      <c r="J25" s="62">
        <v>240</v>
      </c>
      <c r="K25" s="63">
        <f t="shared" si="8"/>
        <v>6.666666666666667</v>
      </c>
      <c r="L25" s="62">
        <v>2279</v>
      </c>
      <c r="M25" s="62">
        <v>46</v>
      </c>
      <c r="N25" s="60">
        <f t="shared" si="9"/>
        <v>2.0184291355857833</v>
      </c>
      <c r="O25" s="64">
        <f t="shared" si="10"/>
        <v>26.211664482306684</v>
      </c>
      <c r="P25" s="65">
        <f t="shared" si="11"/>
        <v>63.20546085382411</v>
      </c>
      <c r="Q25" s="65">
        <f t="shared" si="12"/>
        <v>13.142857142857142</v>
      </c>
      <c r="R25" s="66">
        <f t="shared" si="13"/>
        <v>4.658653544787814</v>
      </c>
      <c r="S25" s="64">
        <f t="shared" si="1"/>
        <v>30.84305373525557</v>
      </c>
      <c r="T25" s="65">
        <f t="shared" si="2"/>
        <v>67.17121737818675</v>
      </c>
      <c r="U25" s="65">
        <f t="shared" si="14"/>
        <v>19.61904761904762</v>
      </c>
      <c r="V25" s="66">
        <f t="shared" si="15"/>
        <v>7.7988779539898445</v>
      </c>
      <c r="W25" s="64">
        <f t="shared" si="16"/>
        <v>35.47444298820446</v>
      </c>
      <c r="X25" s="65">
        <f t="shared" si="17"/>
        <v>71.1369739025494</v>
      </c>
      <c r="Y25" s="65">
        <f t="shared" si="18"/>
        <v>26.095238095238095</v>
      </c>
      <c r="Z25" s="66">
        <f t="shared" si="19"/>
        <v>10.939102363191875</v>
      </c>
      <c r="AA25" s="64">
        <f t="shared" si="20"/>
        <v>40.105832241153344</v>
      </c>
      <c r="AB25" s="65">
        <f t="shared" si="21"/>
        <v>75.10273042691205</v>
      </c>
      <c r="AC25" s="65">
        <f t="shared" si="22"/>
        <v>32.57142857142857</v>
      </c>
      <c r="AD25" s="66">
        <f t="shared" si="23"/>
        <v>14.079326772393905</v>
      </c>
      <c r="AE25" s="64">
        <f t="shared" si="24"/>
        <v>44.73722149410223</v>
      </c>
      <c r="AF25" s="65">
        <f t="shared" si="25"/>
        <v>79.06848695127469</v>
      </c>
      <c r="AG25" s="65">
        <f t="shared" si="26"/>
        <v>39.047619047619044</v>
      </c>
      <c r="AH25" s="66">
        <f t="shared" si="27"/>
        <v>17.219551181595936</v>
      </c>
      <c r="AI25" s="64">
        <f t="shared" si="28"/>
        <v>49.368610747051115</v>
      </c>
      <c r="AJ25" s="65">
        <f t="shared" si="29"/>
        <v>83.03424347563734</v>
      </c>
      <c r="AK25" s="65">
        <f t="shared" si="30"/>
        <v>45.52380952380952</v>
      </c>
      <c r="AL25" s="66">
        <f t="shared" si="31"/>
        <v>20.359775590797966</v>
      </c>
      <c r="AM25" s="64">
        <f t="shared" si="32"/>
        <v>55</v>
      </c>
      <c r="AN25" s="65">
        <f t="shared" si="33"/>
        <v>86.99999999999999</v>
      </c>
      <c r="AO25" s="65">
        <f t="shared" si="34"/>
        <v>51.99999999999999</v>
      </c>
      <c r="AP25" s="66">
        <f t="shared" si="35"/>
        <v>23.999999999999996</v>
      </c>
      <c r="AQ25" s="67">
        <v>55</v>
      </c>
      <c r="AR25" s="63">
        <v>87</v>
      </c>
      <c r="AS25" s="63">
        <v>52</v>
      </c>
      <c r="AT25" s="68">
        <v>24</v>
      </c>
      <c r="AU25" s="36">
        <f t="shared" si="3"/>
        <v>4.631389252948886</v>
      </c>
      <c r="AV25" s="36">
        <f t="shared" si="4"/>
        <v>3.9657565243626487</v>
      </c>
      <c r="AW25" s="36">
        <f t="shared" si="5"/>
        <v>6.476190476190476</v>
      </c>
      <c r="AX25" s="36">
        <f t="shared" si="6"/>
        <v>3.140224409202031</v>
      </c>
      <c r="AZ25" s="58">
        <f t="shared" si="36"/>
        <v>8711</v>
      </c>
      <c r="BA25" s="59">
        <f t="shared" si="36"/>
        <v>3081</v>
      </c>
      <c r="BB25" s="69">
        <f t="shared" si="37"/>
        <v>35.36907358512226</v>
      </c>
      <c r="BC25" s="61">
        <v>2790</v>
      </c>
      <c r="BD25" s="62">
        <v>2287</v>
      </c>
      <c r="BE25" s="70">
        <f t="shared" si="42"/>
        <v>81.97132616487454</v>
      </c>
      <c r="BF25" s="62">
        <v>3618</v>
      </c>
      <c r="BG25" s="62">
        <v>643</v>
      </c>
      <c r="BH25" s="70">
        <f t="shared" si="38"/>
        <v>17.7722498618021</v>
      </c>
      <c r="BI25" s="62">
        <v>2303</v>
      </c>
      <c r="BJ25" s="62">
        <v>151</v>
      </c>
      <c r="BK25" s="71">
        <f t="shared" si="39"/>
        <v>6.556665219279201</v>
      </c>
    </row>
    <row r="26" spans="1:63" ht="18.75">
      <c r="A26" s="56">
        <v>19</v>
      </c>
      <c r="B26" s="57" t="s">
        <v>55</v>
      </c>
      <c r="C26" s="58">
        <f t="shared" si="40"/>
        <v>11635</v>
      </c>
      <c r="D26" s="59">
        <f t="shared" si="40"/>
        <v>3704</v>
      </c>
      <c r="E26" s="60">
        <f t="shared" si="7"/>
        <v>31.8349806617963</v>
      </c>
      <c r="F26" s="61">
        <v>3755</v>
      </c>
      <c r="G26" s="62">
        <v>3062</v>
      </c>
      <c r="H26" s="63">
        <f t="shared" si="41"/>
        <v>81.54460719041279</v>
      </c>
      <c r="I26" s="62">
        <v>4951</v>
      </c>
      <c r="J26" s="62">
        <v>540</v>
      </c>
      <c r="K26" s="63">
        <f t="shared" si="8"/>
        <v>10.906887497475259</v>
      </c>
      <c r="L26" s="62">
        <v>2929</v>
      </c>
      <c r="M26" s="62">
        <v>102</v>
      </c>
      <c r="N26" s="60">
        <f t="shared" si="9"/>
        <v>3.4824172072379653</v>
      </c>
      <c r="O26" s="64">
        <f t="shared" si="10"/>
        <v>34.144269138682546</v>
      </c>
      <c r="P26" s="65">
        <f t="shared" si="11"/>
        <v>82.32394902035382</v>
      </c>
      <c r="Q26" s="65">
        <f t="shared" si="12"/>
        <v>16.77733214069308</v>
      </c>
      <c r="R26" s="66">
        <f t="shared" si="13"/>
        <v>5.9135004633468276</v>
      </c>
      <c r="S26" s="64">
        <f t="shared" si="1"/>
        <v>37.45355761556879</v>
      </c>
      <c r="T26" s="65">
        <f t="shared" si="2"/>
        <v>83.10329085029485</v>
      </c>
      <c r="U26" s="65">
        <f t="shared" si="14"/>
        <v>22.6477767839109</v>
      </c>
      <c r="V26" s="66">
        <f t="shared" si="15"/>
        <v>8.84458371945569</v>
      </c>
      <c r="W26" s="64">
        <f t="shared" si="16"/>
        <v>40.762846092455035</v>
      </c>
      <c r="X26" s="65">
        <f t="shared" si="17"/>
        <v>83.88263268023589</v>
      </c>
      <c r="Y26" s="65">
        <f t="shared" si="18"/>
        <v>28.51822142712872</v>
      </c>
      <c r="Z26" s="66">
        <f t="shared" si="19"/>
        <v>11.775666975564551</v>
      </c>
      <c r="AA26" s="64">
        <f t="shared" si="20"/>
        <v>44.07213456934128</v>
      </c>
      <c r="AB26" s="65">
        <f t="shared" si="21"/>
        <v>84.66197451017692</v>
      </c>
      <c r="AC26" s="65">
        <f t="shared" si="22"/>
        <v>34.38866607034654</v>
      </c>
      <c r="AD26" s="66">
        <f t="shared" si="23"/>
        <v>14.706750231673414</v>
      </c>
      <c r="AE26" s="64">
        <f t="shared" si="24"/>
        <v>47.381423046227525</v>
      </c>
      <c r="AF26" s="65">
        <f t="shared" si="25"/>
        <v>85.44131634011795</v>
      </c>
      <c r="AG26" s="65">
        <f t="shared" si="26"/>
        <v>40.25911071356436</v>
      </c>
      <c r="AH26" s="66">
        <f t="shared" si="27"/>
        <v>17.637833487782277</v>
      </c>
      <c r="AI26" s="64">
        <f t="shared" si="28"/>
        <v>50.69071152311377</v>
      </c>
      <c r="AJ26" s="65">
        <f t="shared" si="29"/>
        <v>86.22065817005898</v>
      </c>
      <c r="AK26" s="65">
        <f t="shared" si="30"/>
        <v>46.129555356782184</v>
      </c>
      <c r="AL26" s="66">
        <f t="shared" si="31"/>
        <v>20.56891674389114</v>
      </c>
      <c r="AM26" s="64">
        <f t="shared" si="32"/>
        <v>55.000000000000014</v>
      </c>
      <c r="AN26" s="65">
        <f t="shared" si="33"/>
        <v>87.00000000000001</v>
      </c>
      <c r="AO26" s="65">
        <f t="shared" si="34"/>
        <v>52.00000000000001</v>
      </c>
      <c r="AP26" s="66">
        <f t="shared" si="35"/>
        <v>24.000000000000004</v>
      </c>
      <c r="AQ26" s="67">
        <v>55</v>
      </c>
      <c r="AR26" s="63">
        <v>87</v>
      </c>
      <c r="AS26" s="63">
        <v>52</v>
      </c>
      <c r="AT26" s="68">
        <v>24</v>
      </c>
      <c r="AU26" s="36">
        <f t="shared" si="3"/>
        <v>3.3092884768862425</v>
      </c>
      <c r="AV26" s="36">
        <f t="shared" si="4"/>
        <v>0.77934182994103</v>
      </c>
      <c r="AW26" s="36">
        <f t="shared" si="5"/>
        <v>5.87044464321782</v>
      </c>
      <c r="AX26" s="36">
        <f t="shared" si="6"/>
        <v>2.9310832561088622</v>
      </c>
      <c r="AZ26" s="58">
        <f t="shared" si="36"/>
        <v>11472</v>
      </c>
      <c r="BA26" s="59">
        <f t="shared" si="36"/>
        <v>4378</v>
      </c>
      <c r="BB26" s="69">
        <f t="shared" si="37"/>
        <v>38.16248256624826</v>
      </c>
      <c r="BC26" s="61">
        <v>3644</v>
      </c>
      <c r="BD26" s="62">
        <v>3123</v>
      </c>
      <c r="BE26" s="70">
        <f t="shared" si="42"/>
        <v>85.70252469813391</v>
      </c>
      <c r="BF26" s="62">
        <v>4859</v>
      </c>
      <c r="BG26" s="62">
        <v>1013</v>
      </c>
      <c r="BH26" s="70">
        <f t="shared" si="38"/>
        <v>20.847911092817455</v>
      </c>
      <c r="BI26" s="62">
        <v>2969</v>
      </c>
      <c r="BJ26" s="62">
        <v>242</v>
      </c>
      <c r="BK26" s="71">
        <f t="shared" si="39"/>
        <v>8.150892556416302</v>
      </c>
    </row>
    <row r="27" spans="1:63" ht="18.75">
      <c r="A27" s="56">
        <v>20</v>
      </c>
      <c r="B27" s="57" t="s">
        <v>56</v>
      </c>
      <c r="C27" s="58">
        <f t="shared" si="40"/>
        <v>9980</v>
      </c>
      <c r="D27" s="59">
        <f t="shared" si="40"/>
        <v>3450</v>
      </c>
      <c r="E27" s="60">
        <f t="shared" si="7"/>
        <v>34.569138276553105</v>
      </c>
      <c r="F27" s="61">
        <v>3509</v>
      </c>
      <c r="G27" s="62">
        <v>2789</v>
      </c>
      <c r="H27" s="63">
        <f t="shared" si="41"/>
        <v>79.48133371330863</v>
      </c>
      <c r="I27" s="62">
        <v>3984</v>
      </c>
      <c r="J27" s="62">
        <v>566</v>
      </c>
      <c r="K27" s="63">
        <f t="shared" si="8"/>
        <v>14.206827309236946</v>
      </c>
      <c r="L27" s="62">
        <v>2487</v>
      </c>
      <c r="M27" s="62">
        <v>95</v>
      </c>
      <c r="N27" s="60">
        <f t="shared" si="9"/>
        <v>3.8198632891033375</v>
      </c>
      <c r="O27" s="64">
        <f t="shared" si="10"/>
        <v>36.48783280847409</v>
      </c>
      <c r="P27" s="65">
        <f t="shared" si="11"/>
        <v>80.55542889712169</v>
      </c>
      <c r="Q27" s="65">
        <f t="shared" si="12"/>
        <v>19.605851979345953</v>
      </c>
      <c r="R27" s="66">
        <f t="shared" si="13"/>
        <v>6.202739962088575</v>
      </c>
      <c r="S27" s="64">
        <f t="shared" si="1"/>
        <v>39.40652734039507</v>
      </c>
      <c r="T27" s="65">
        <f t="shared" si="2"/>
        <v>81.62952408093474</v>
      </c>
      <c r="U27" s="65">
        <f t="shared" si="14"/>
        <v>25.00487664945496</v>
      </c>
      <c r="V27" s="66">
        <f t="shared" si="15"/>
        <v>9.085616635073812</v>
      </c>
      <c r="W27" s="64">
        <f t="shared" si="16"/>
        <v>42.32522187231606</v>
      </c>
      <c r="X27" s="65">
        <f t="shared" si="17"/>
        <v>82.7036192647478</v>
      </c>
      <c r="Y27" s="65">
        <f t="shared" si="18"/>
        <v>30.403901319563968</v>
      </c>
      <c r="Z27" s="66">
        <f t="shared" si="19"/>
        <v>11.968493308059049</v>
      </c>
      <c r="AA27" s="64">
        <f t="shared" si="20"/>
        <v>45.24391640423704</v>
      </c>
      <c r="AB27" s="65">
        <f t="shared" si="21"/>
        <v>83.77771444856086</v>
      </c>
      <c r="AC27" s="65">
        <f t="shared" si="22"/>
        <v>35.80292598967298</v>
      </c>
      <c r="AD27" s="66">
        <f t="shared" si="23"/>
        <v>14.851369981044286</v>
      </c>
      <c r="AE27" s="64">
        <f t="shared" si="24"/>
        <v>48.162610936158025</v>
      </c>
      <c r="AF27" s="65">
        <f t="shared" si="25"/>
        <v>84.85180963237391</v>
      </c>
      <c r="AG27" s="65">
        <f t="shared" si="26"/>
        <v>41.201950659781986</v>
      </c>
      <c r="AH27" s="66">
        <f t="shared" si="27"/>
        <v>17.734246654029523</v>
      </c>
      <c r="AI27" s="64">
        <f t="shared" si="28"/>
        <v>51.08130546807901</v>
      </c>
      <c r="AJ27" s="65">
        <f t="shared" si="29"/>
        <v>85.92590481618697</v>
      </c>
      <c r="AK27" s="65">
        <f t="shared" si="30"/>
        <v>46.60097532989099</v>
      </c>
      <c r="AL27" s="66">
        <f t="shared" si="31"/>
        <v>20.61712332701476</v>
      </c>
      <c r="AM27" s="64">
        <f t="shared" si="32"/>
        <v>54.99999999999999</v>
      </c>
      <c r="AN27" s="65">
        <f t="shared" si="33"/>
        <v>87.00000000000003</v>
      </c>
      <c r="AO27" s="65">
        <f t="shared" si="34"/>
        <v>52</v>
      </c>
      <c r="AP27" s="66">
        <f t="shared" si="35"/>
        <v>23.999999999999996</v>
      </c>
      <c r="AQ27" s="67">
        <v>55</v>
      </c>
      <c r="AR27" s="63">
        <v>87</v>
      </c>
      <c r="AS27" s="63">
        <v>52</v>
      </c>
      <c r="AT27" s="68">
        <v>24</v>
      </c>
      <c r="AU27" s="36">
        <f t="shared" si="3"/>
        <v>2.918694531920985</v>
      </c>
      <c r="AV27" s="36">
        <f t="shared" si="4"/>
        <v>1.074095183813053</v>
      </c>
      <c r="AW27" s="36">
        <f t="shared" si="5"/>
        <v>5.399024670109008</v>
      </c>
      <c r="AX27" s="36">
        <f t="shared" si="6"/>
        <v>2.8828766729852373</v>
      </c>
      <c r="AZ27" s="58">
        <f t="shared" si="36"/>
        <v>9803</v>
      </c>
      <c r="BA27" s="59">
        <f t="shared" si="36"/>
        <v>3868</v>
      </c>
      <c r="BB27" s="69">
        <f t="shared" si="37"/>
        <v>39.45730898704478</v>
      </c>
      <c r="BC27" s="61">
        <v>3401</v>
      </c>
      <c r="BD27" s="62">
        <v>2877</v>
      </c>
      <c r="BE27" s="70">
        <f t="shared" si="42"/>
        <v>84.59276683328433</v>
      </c>
      <c r="BF27" s="62">
        <v>3892</v>
      </c>
      <c r="BG27" s="62">
        <v>828</v>
      </c>
      <c r="BH27" s="70">
        <f t="shared" si="38"/>
        <v>21.274409044193217</v>
      </c>
      <c r="BI27" s="62">
        <v>2510</v>
      </c>
      <c r="BJ27" s="62">
        <v>163</v>
      </c>
      <c r="BK27" s="71">
        <f t="shared" si="39"/>
        <v>6.494023904382471</v>
      </c>
    </row>
    <row r="28" spans="1:63" ht="18.75">
      <c r="A28" s="56">
        <v>21</v>
      </c>
      <c r="B28" s="57" t="s">
        <v>57</v>
      </c>
      <c r="C28" s="58">
        <f t="shared" si="40"/>
        <v>30555</v>
      </c>
      <c r="D28" s="59">
        <f t="shared" si="40"/>
        <v>11895</v>
      </c>
      <c r="E28" s="60">
        <f t="shared" si="7"/>
        <v>38.92979872361316</v>
      </c>
      <c r="F28" s="61">
        <v>9509</v>
      </c>
      <c r="G28" s="62">
        <v>10626</v>
      </c>
      <c r="H28" s="63">
        <f t="shared" si="41"/>
        <v>111.74676622147439</v>
      </c>
      <c r="I28" s="62">
        <v>12715</v>
      </c>
      <c r="J28" s="62">
        <v>1134</v>
      </c>
      <c r="K28" s="63">
        <f t="shared" si="8"/>
        <v>8.918600078647266</v>
      </c>
      <c r="L28" s="62">
        <v>8331</v>
      </c>
      <c r="M28" s="62">
        <v>135</v>
      </c>
      <c r="N28" s="60">
        <f t="shared" si="9"/>
        <v>1.620453727043572</v>
      </c>
      <c r="O28" s="64">
        <f t="shared" si="10"/>
        <v>40.22554176309699</v>
      </c>
      <c r="P28" s="65">
        <f t="shared" si="11"/>
        <v>108.2115139041209</v>
      </c>
      <c r="Q28" s="65">
        <f t="shared" si="12"/>
        <v>15.073085781697657</v>
      </c>
      <c r="R28" s="66">
        <f t="shared" si="13"/>
        <v>4.317531766037348</v>
      </c>
      <c r="S28" s="64">
        <f t="shared" si="1"/>
        <v>42.52128480258082</v>
      </c>
      <c r="T28" s="65">
        <f t="shared" si="2"/>
        <v>104.67626158676742</v>
      </c>
      <c r="U28" s="65">
        <f t="shared" si="14"/>
        <v>21.227571484748047</v>
      </c>
      <c r="V28" s="66">
        <f t="shared" si="15"/>
        <v>7.514609805031124</v>
      </c>
      <c r="W28" s="64">
        <f t="shared" si="16"/>
        <v>44.817027842064654</v>
      </c>
      <c r="X28" s="65">
        <f t="shared" si="17"/>
        <v>101.14100926941394</v>
      </c>
      <c r="Y28" s="65">
        <f t="shared" si="18"/>
        <v>27.382057187798438</v>
      </c>
      <c r="Z28" s="66">
        <f t="shared" si="19"/>
        <v>10.7116878440249</v>
      </c>
      <c r="AA28" s="64">
        <f t="shared" si="20"/>
        <v>47.112770881548485</v>
      </c>
      <c r="AB28" s="65">
        <f t="shared" si="21"/>
        <v>97.60575695206046</v>
      </c>
      <c r="AC28" s="65">
        <f t="shared" si="22"/>
        <v>33.53654289084883</v>
      </c>
      <c r="AD28" s="66">
        <f t="shared" si="23"/>
        <v>13.908765883018674</v>
      </c>
      <c r="AE28" s="64">
        <f t="shared" si="24"/>
        <v>49.408513921032316</v>
      </c>
      <c r="AF28" s="65">
        <f t="shared" si="25"/>
        <v>94.07050463470698</v>
      </c>
      <c r="AG28" s="65">
        <f t="shared" si="26"/>
        <v>39.69102859389922</v>
      </c>
      <c r="AH28" s="66">
        <f t="shared" si="27"/>
        <v>17.10584392201245</v>
      </c>
      <c r="AI28" s="64">
        <f t="shared" si="28"/>
        <v>51.70425696051615</v>
      </c>
      <c r="AJ28" s="65">
        <f t="shared" si="29"/>
        <v>90.5352523173535</v>
      </c>
      <c r="AK28" s="65">
        <f t="shared" si="30"/>
        <v>45.84551429694961</v>
      </c>
      <c r="AL28" s="66">
        <f t="shared" si="31"/>
        <v>20.302921961006227</v>
      </c>
      <c r="AM28" s="64">
        <f t="shared" si="32"/>
        <v>54.99999999999998</v>
      </c>
      <c r="AN28" s="65">
        <f t="shared" si="33"/>
        <v>87.00000000000001</v>
      </c>
      <c r="AO28" s="65">
        <f t="shared" si="34"/>
        <v>52</v>
      </c>
      <c r="AP28" s="66">
        <f t="shared" si="35"/>
        <v>24.000000000000004</v>
      </c>
      <c r="AQ28" s="67">
        <v>55</v>
      </c>
      <c r="AR28" s="63">
        <v>87</v>
      </c>
      <c r="AS28" s="63">
        <v>52</v>
      </c>
      <c r="AT28" s="68">
        <v>24</v>
      </c>
      <c r="AU28" s="36">
        <f t="shared" si="3"/>
        <v>2.2957430394838343</v>
      </c>
      <c r="AV28" s="36">
        <f t="shared" si="4"/>
        <v>-3.535252317353484</v>
      </c>
      <c r="AW28" s="36">
        <f t="shared" si="5"/>
        <v>6.1544857030503906</v>
      </c>
      <c r="AX28" s="36">
        <f t="shared" si="6"/>
        <v>3.1970780389937756</v>
      </c>
      <c r="AZ28" s="58">
        <f t="shared" si="36"/>
        <v>30378</v>
      </c>
      <c r="BA28" s="59">
        <f t="shared" si="36"/>
        <v>12828</v>
      </c>
      <c r="BB28" s="69">
        <f t="shared" si="37"/>
        <v>42.227928105866084</v>
      </c>
      <c r="BC28" s="61">
        <v>9282</v>
      </c>
      <c r="BD28" s="62">
        <v>8993</v>
      </c>
      <c r="BE28" s="70">
        <f t="shared" si="42"/>
        <v>96.88644688644689</v>
      </c>
      <c r="BF28" s="62">
        <v>12718</v>
      </c>
      <c r="BG28" s="62">
        <v>2738</v>
      </c>
      <c r="BH28" s="70">
        <f t="shared" si="38"/>
        <v>21.528542223620068</v>
      </c>
      <c r="BI28" s="62">
        <v>8378</v>
      </c>
      <c r="BJ28" s="62">
        <v>1097</v>
      </c>
      <c r="BK28" s="71">
        <f t="shared" si="39"/>
        <v>13.093817140128907</v>
      </c>
    </row>
    <row r="29" spans="1:63" ht="18.75">
      <c r="A29" s="56">
        <v>22</v>
      </c>
      <c r="B29" s="57" t="s">
        <v>58</v>
      </c>
      <c r="C29" s="58">
        <f t="shared" si="40"/>
        <v>41275</v>
      </c>
      <c r="D29" s="59">
        <f t="shared" si="40"/>
        <v>13204</v>
      </c>
      <c r="E29" s="60">
        <f t="shared" si="7"/>
        <v>31.990308903694732</v>
      </c>
      <c r="F29" s="61">
        <v>13535</v>
      </c>
      <c r="G29" s="62">
        <v>11867</v>
      </c>
      <c r="H29" s="63">
        <f t="shared" si="41"/>
        <v>87.67639453269301</v>
      </c>
      <c r="I29" s="62">
        <v>16812</v>
      </c>
      <c r="J29" s="62">
        <v>920</v>
      </c>
      <c r="K29" s="63">
        <f t="shared" si="8"/>
        <v>5.472281703545087</v>
      </c>
      <c r="L29" s="62">
        <v>10928</v>
      </c>
      <c r="M29" s="62">
        <v>417</v>
      </c>
      <c r="N29" s="60">
        <f t="shared" si="9"/>
        <v>3.81588579795022</v>
      </c>
      <c r="O29" s="64">
        <f t="shared" si="10"/>
        <v>34.27740763173834</v>
      </c>
      <c r="P29" s="65">
        <f t="shared" si="11"/>
        <v>87.5797667423083</v>
      </c>
      <c r="Q29" s="65">
        <f t="shared" si="12"/>
        <v>12.119098603038646</v>
      </c>
      <c r="R29" s="66">
        <f t="shared" si="13"/>
        <v>6.1993306839573314</v>
      </c>
      <c r="S29" s="64">
        <f t="shared" si="1"/>
        <v>37.56450635978195</v>
      </c>
      <c r="T29" s="65">
        <f t="shared" si="2"/>
        <v>87.48313895192358</v>
      </c>
      <c r="U29" s="65">
        <f t="shared" si="14"/>
        <v>18.765915502532206</v>
      </c>
      <c r="V29" s="66">
        <f t="shared" si="15"/>
        <v>9.082775569964443</v>
      </c>
      <c r="W29" s="64">
        <f t="shared" si="16"/>
        <v>40.85160508782556</v>
      </c>
      <c r="X29" s="65">
        <f t="shared" si="17"/>
        <v>87.38651116153886</v>
      </c>
      <c r="Y29" s="65">
        <f t="shared" si="18"/>
        <v>25.412732402025764</v>
      </c>
      <c r="Z29" s="66">
        <f t="shared" si="19"/>
        <v>11.966220455971555</v>
      </c>
      <c r="AA29" s="64">
        <f t="shared" si="20"/>
        <v>44.13870381586917</v>
      </c>
      <c r="AB29" s="65">
        <f t="shared" si="21"/>
        <v>87.28988337115415</v>
      </c>
      <c r="AC29" s="65">
        <f t="shared" si="22"/>
        <v>32.059549301519326</v>
      </c>
      <c r="AD29" s="66">
        <f t="shared" si="23"/>
        <v>14.849665341978667</v>
      </c>
      <c r="AE29" s="64">
        <f t="shared" si="24"/>
        <v>47.42580254391278</v>
      </c>
      <c r="AF29" s="65">
        <f t="shared" si="25"/>
        <v>87.19325558076943</v>
      </c>
      <c r="AG29" s="65">
        <f t="shared" si="26"/>
        <v>38.706366201012884</v>
      </c>
      <c r="AH29" s="66">
        <f t="shared" si="27"/>
        <v>17.73311022798578</v>
      </c>
      <c r="AI29" s="64">
        <f t="shared" si="28"/>
        <v>50.71290127195639</v>
      </c>
      <c r="AJ29" s="65">
        <f t="shared" si="29"/>
        <v>87.09662779038472</v>
      </c>
      <c r="AK29" s="65">
        <f t="shared" si="30"/>
        <v>45.35318310050644</v>
      </c>
      <c r="AL29" s="66">
        <f t="shared" si="31"/>
        <v>20.61655511399289</v>
      </c>
      <c r="AM29" s="64">
        <f t="shared" si="32"/>
        <v>55</v>
      </c>
      <c r="AN29" s="65">
        <f t="shared" si="33"/>
        <v>87</v>
      </c>
      <c r="AO29" s="65">
        <f t="shared" si="34"/>
        <v>52</v>
      </c>
      <c r="AP29" s="66">
        <f t="shared" si="35"/>
        <v>24.000000000000004</v>
      </c>
      <c r="AQ29" s="67">
        <v>55</v>
      </c>
      <c r="AR29" s="63">
        <v>87</v>
      </c>
      <c r="AS29" s="63">
        <v>52</v>
      </c>
      <c r="AT29" s="68">
        <v>24</v>
      </c>
      <c r="AU29" s="36">
        <f t="shared" si="3"/>
        <v>3.2870987280436097</v>
      </c>
      <c r="AV29" s="36">
        <f t="shared" si="4"/>
        <v>-0.0966277903847157</v>
      </c>
      <c r="AW29" s="36">
        <f t="shared" si="5"/>
        <v>6.646816899493559</v>
      </c>
      <c r="AX29" s="36">
        <f t="shared" si="6"/>
        <v>2.8834448860071116</v>
      </c>
      <c r="AZ29" s="58">
        <f t="shared" si="36"/>
        <v>41084</v>
      </c>
      <c r="BA29" s="59">
        <f t="shared" si="36"/>
        <v>14946</v>
      </c>
      <c r="BB29" s="69">
        <f t="shared" si="37"/>
        <v>36.37912569370071</v>
      </c>
      <c r="BC29" s="61">
        <v>13404</v>
      </c>
      <c r="BD29" s="62">
        <v>10744</v>
      </c>
      <c r="BE29" s="70">
        <f t="shared" si="42"/>
        <v>80.15517755893762</v>
      </c>
      <c r="BF29" s="62">
        <v>16705</v>
      </c>
      <c r="BG29" s="62">
        <v>3448</v>
      </c>
      <c r="BH29" s="70">
        <f t="shared" si="38"/>
        <v>20.64052678838671</v>
      </c>
      <c r="BI29" s="62">
        <v>10975</v>
      </c>
      <c r="BJ29" s="62">
        <v>754</v>
      </c>
      <c r="BK29" s="71">
        <f t="shared" si="39"/>
        <v>6.8701594533029615</v>
      </c>
    </row>
    <row r="30" spans="1:63" ht="18.75">
      <c r="A30" s="56">
        <v>23</v>
      </c>
      <c r="B30" s="57" t="s">
        <v>59</v>
      </c>
      <c r="C30" s="58">
        <f t="shared" si="40"/>
        <v>13633</v>
      </c>
      <c r="D30" s="59">
        <f t="shared" si="40"/>
        <v>4750</v>
      </c>
      <c r="E30" s="60">
        <f t="shared" si="7"/>
        <v>34.84192767549329</v>
      </c>
      <c r="F30" s="61">
        <v>4411</v>
      </c>
      <c r="G30" s="62">
        <v>3658</v>
      </c>
      <c r="H30" s="63">
        <f t="shared" si="41"/>
        <v>82.9290410337792</v>
      </c>
      <c r="I30" s="62">
        <v>5723</v>
      </c>
      <c r="J30" s="62">
        <v>786</v>
      </c>
      <c r="K30" s="63">
        <f t="shared" si="8"/>
        <v>13.734055565262974</v>
      </c>
      <c r="L30" s="62">
        <v>3499</v>
      </c>
      <c r="M30" s="62">
        <v>306</v>
      </c>
      <c r="N30" s="60">
        <f t="shared" si="9"/>
        <v>8.745355815947413</v>
      </c>
      <c r="O30" s="64">
        <f t="shared" si="10"/>
        <v>36.72165229327996</v>
      </c>
      <c r="P30" s="65">
        <f t="shared" si="11"/>
        <v>83.51060660038218</v>
      </c>
      <c r="Q30" s="65">
        <f t="shared" si="12"/>
        <v>19.20061905593969</v>
      </c>
      <c r="R30" s="66">
        <f t="shared" si="13"/>
        <v>10.424590699383497</v>
      </c>
      <c r="S30" s="64">
        <f t="shared" si="1"/>
        <v>39.60137691106663</v>
      </c>
      <c r="T30" s="65">
        <f t="shared" si="2"/>
        <v>84.09217216698515</v>
      </c>
      <c r="U30" s="65">
        <f t="shared" si="14"/>
        <v>24.66718254661641</v>
      </c>
      <c r="V30" s="66">
        <f t="shared" si="15"/>
        <v>12.603825582819582</v>
      </c>
      <c r="W30" s="64">
        <f t="shared" si="16"/>
        <v>42.4811015288533</v>
      </c>
      <c r="X30" s="65">
        <f t="shared" si="17"/>
        <v>84.67373773358813</v>
      </c>
      <c r="Y30" s="65">
        <f t="shared" si="18"/>
        <v>30.13374603729313</v>
      </c>
      <c r="Z30" s="66">
        <f t="shared" si="19"/>
        <v>14.783060466255666</v>
      </c>
      <c r="AA30" s="64">
        <f t="shared" si="20"/>
        <v>45.36082614663997</v>
      </c>
      <c r="AB30" s="65">
        <f t="shared" si="21"/>
        <v>85.2553033001911</v>
      </c>
      <c r="AC30" s="65">
        <f t="shared" si="22"/>
        <v>35.60030952796985</v>
      </c>
      <c r="AD30" s="66">
        <f t="shared" si="23"/>
        <v>16.96229534969175</v>
      </c>
      <c r="AE30" s="64">
        <f t="shared" si="24"/>
        <v>48.240550764426644</v>
      </c>
      <c r="AF30" s="65">
        <f t="shared" si="25"/>
        <v>85.83686886679408</v>
      </c>
      <c r="AG30" s="65">
        <f t="shared" si="26"/>
        <v>41.06687301864657</v>
      </c>
      <c r="AH30" s="66">
        <f t="shared" si="27"/>
        <v>19.141530233127835</v>
      </c>
      <c r="AI30" s="64">
        <f t="shared" si="28"/>
        <v>51.120275382213315</v>
      </c>
      <c r="AJ30" s="65">
        <f t="shared" si="29"/>
        <v>86.41843443339705</v>
      </c>
      <c r="AK30" s="65">
        <f t="shared" si="30"/>
        <v>46.53343650932329</v>
      </c>
      <c r="AL30" s="66">
        <f t="shared" si="31"/>
        <v>21.32076511656392</v>
      </c>
      <c r="AM30" s="64">
        <f t="shared" si="32"/>
        <v>54.999999999999986</v>
      </c>
      <c r="AN30" s="65">
        <f t="shared" si="33"/>
        <v>87.00000000000003</v>
      </c>
      <c r="AO30" s="65">
        <f t="shared" si="34"/>
        <v>52.00000000000001</v>
      </c>
      <c r="AP30" s="66">
        <f t="shared" si="35"/>
        <v>24.000000000000004</v>
      </c>
      <c r="AQ30" s="67">
        <v>55</v>
      </c>
      <c r="AR30" s="63">
        <v>87</v>
      </c>
      <c r="AS30" s="63">
        <v>52</v>
      </c>
      <c r="AT30" s="68">
        <v>24</v>
      </c>
      <c r="AU30" s="36">
        <f t="shared" si="3"/>
        <v>2.8797246177866733</v>
      </c>
      <c r="AV30" s="36">
        <f t="shared" si="4"/>
        <v>0.5815655666029714</v>
      </c>
      <c r="AW30" s="36">
        <f t="shared" si="5"/>
        <v>5.466563490676718</v>
      </c>
      <c r="AX30" s="36">
        <f t="shared" si="6"/>
        <v>2.179234883436084</v>
      </c>
      <c r="AZ30" s="58">
        <f t="shared" si="36"/>
        <v>13408</v>
      </c>
      <c r="BA30" s="59">
        <f t="shared" si="36"/>
        <v>5168</v>
      </c>
      <c r="BB30" s="69">
        <f t="shared" si="37"/>
        <v>38.544152744630075</v>
      </c>
      <c r="BC30" s="61">
        <v>4285</v>
      </c>
      <c r="BD30" s="62">
        <v>3627</v>
      </c>
      <c r="BE30" s="70">
        <f t="shared" si="42"/>
        <v>84.6441073512252</v>
      </c>
      <c r="BF30" s="62">
        <v>5587</v>
      </c>
      <c r="BG30" s="62">
        <v>1215</v>
      </c>
      <c r="BH30" s="70">
        <f t="shared" si="38"/>
        <v>21.746912475389298</v>
      </c>
      <c r="BI30" s="62">
        <v>3536</v>
      </c>
      <c r="BJ30" s="62">
        <v>326</v>
      </c>
      <c r="BK30" s="71">
        <f t="shared" si="39"/>
        <v>9.219457013574662</v>
      </c>
    </row>
    <row r="31" spans="1:63" ht="18.75">
      <c r="A31" s="56">
        <v>24</v>
      </c>
      <c r="B31" s="57" t="s">
        <v>60</v>
      </c>
      <c r="C31" s="58">
        <f t="shared" si="40"/>
        <v>20681</v>
      </c>
      <c r="D31" s="59">
        <f t="shared" si="40"/>
        <v>8014</v>
      </c>
      <c r="E31" s="60">
        <f t="shared" si="7"/>
        <v>38.75054397756394</v>
      </c>
      <c r="F31" s="61">
        <v>6894</v>
      </c>
      <c r="G31" s="62">
        <v>6848</v>
      </c>
      <c r="H31" s="63">
        <f t="shared" si="41"/>
        <v>99.3327531186539</v>
      </c>
      <c r="I31" s="62">
        <v>8753</v>
      </c>
      <c r="J31" s="62">
        <v>1021</v>
      </c>
      <c r="K31" s="63">
        <f t="shared" si="8"/>
        <v>11.664572146692564</v>
      </c>
      <c r="L31" s="62">
        <v>5034</v>
      </c>
      <c r="M31" s="62">
        <v>145</v>
      </c>
      <c r="N31" s="60">
        <f t="shared" si="9"/>
        <v>2.88041319030592</v>
      </c>
      <c r="O31" s="64">
        <f t="shared" si="10"/>
        <v>40.07189483791195</v>
      </c>
      <c r="P31" s="65">
        <f t="shared" si="11"/>
        <v>97.57093124456048</v>
      </c>
      <c r="Q31" s="65">
        <f t="shared" si="12"/>
        <v>17.42677612573648</v>
      </c>
      <c r="R31" s="66">
        <f t="shared" si="13"/>
        <v>5.397497020262217</v>
      </c>
      <c r="S31" s="64">
        <f t="shared" si="1"/>
        <v>42.39324569825995</v>
      </c>
      <c r="T31" s="65">
        <f t="shared" si="2"/>
        <v>95.80910937046707</v>
      </c>
      <c r="U31" s="65">
        <f t="shared" si="14"/>
        <v>23.1889801047804</v>
      </c>
      <c r="V31" s="66">
        <f t="shared" si="15"/>
        <v>8.414580850218515</v>
      </c>
      <c r="W31" s="64">
        <f t="shared" si="16"/>
        <v>44.71459655860796</v>
      </c>
      <c r="X31" s="65">
        <f t="shared" si="17"/>
        <v>94.04728749637366</v>
      </c>
      <c r="Y31" s="65">
        <f t="shared" si="18"/>
        <v>28.951184083824316</v>
      </c>
      <c r="Z31" s="66">
        <f t="shared" si="19"/>
        <v>11.431664680174812</v>
      </c>
      <c r="AA31" s="64">
        <f t="shared" si="20"/>
        <v>47.03594741895596</v>
      </c>
      <c r="AB31" s="65">
        <f t="shared" si="21"/>
        <v>92.28546562228024</v>
      </c>
      <c r="AC31" s="65">
        <f t="shared" si="22"/>
        <v>34.71338806286823</v>
      </c>
      <c r="AD31" s="66">
        <f t="shared" si="23"/>
        <v>14.448748510131109</v>
      </c>
      <c r="AE31" s="64">
        <f t="shared" si="24"/>
        <v>49.35729827930397</v>
      </c>
      <c r="AF31" s="65">
        <f t="shared" si="25"/>
        <v>90.52364374818683</v>
      </c>
      <c r="AG31" s="65">
        <f t="shared" si="26"/>
        <v>40.47559204191215</v>
      </c>
      <c r="AH31" s="66">
        <f t="shared" si="27"/>
        <v>17.465832340087406</v>
      </c>
      <c r="AI31" s="64">
        <f t="shared" si="28"/>
        <v>51.678649139651974</v>
      </c>
      <c r="AJ31" s="65">
        <f t="shared" si="29"/>
        <v>88.76182187409341</v>
      </c>
      <c r="AK31" s="65">
        <f t="shared" si="30"/>
        <v>46.23779602095607</v>
      </c>
      <c r="AL31" s="66">
        <f t="shared" si="31"/>
        <v>20.482916170043705</v>
      </c>
      <c r="AM31" s="64">
        <f t="shared" si="32"/>
        <v>54.99999999999998</v>
      </c>
      <c r="AN31" s="65">
        <f t="shared" si="33"/>
        <v>87</v>
      </c>
      <c r="AO31" s="65">
        <f t="shared" si="34"/>
        <v>51.999999999999986</v>
      </c>
      <c r="AP31" s="66">
        <f t="shared" si="35"/>
        <v>24.000000000000004</v>
      </c>
      <c r="AQ31" s="67">
        <v>55</v>
      </c>
      <c r="AR31" s="63">
        <v>87</v>
      </c>
      <c r="AS31" s="63">
        <v>52</v>
      </c>
      <c r="AT31" s="68">
        <v>24</v>
      </c>
      <c r="AU31" s="36">
        <f t="shared" si="3"/>
        <v>2.321350860348008</v>
      </c>
      <c r="AV31" s="36">
        <f t="shared" si="4"/>
        <v>-1.761821874093414</v>
      </c>
      <c r="AW31" s="36">
        <f t="shared" si="5"/>
        <v>5.762203979043919</v>
      </c>
      <c r="AX31" s="36">
        <f t="shared" si="6"/>
        <v>3.0170838299562974</v>
      </c>
      <c r="AZ31" s="58">
        <f t="shared" si="36"/>
        <v>20399</v>
      </c>
      <c r="BA31" s="59">
        <f t="shared" si="36"/>
        <v>8198</v>
      </c>
      <c r="BB31" s="69">
        <f t="shared" si="37"/>
        <v>40.18824452179028</v>
      </c>
      <c r="BC31" s="61">
        <v>6711</v>
      </c>
      <c r="BD31" s="62">
        <v>5846</v>
      </c>
      <c r="BE31" s="70">
        <f t="shared" si="42"/>
        <v>87.11071375353897</v>
      </c>
      <c r="BF31" s="62">
        <v>8627</v>
      </c>
      <c r="BG31" s="62">
        <v>1988</v>
      </c>
      <c r="BH31" s="70">
        <f t="shared" si="38"/>
        <v>23.043931841891734</v>
      </c>
      <c r="BI31" s="62">
        <v>5061</v>
      </c>
      <c r="BJ31" s="62">
        <v>364</v>
      </c>
      <c r="BK31" s="71">
        <f t="shared" si="39"/>
        <v>7.192254495159059</v>
      </c>
    </row>
    <row r="32" spans="1:63" ht="18.75">
      <c r="A32" s="56">
        <v>25</v>
      </c>
      <c r="B32" s="57" t="s">
        <v>61</v>
      </c>
      <c r="C32" s="58">
        <f t="shared" si="40"/>
        <v>16023</v>
      </c>
      <c r="D32" s="59">
        <f t="shared" si="40"/>
        <v>5640</v>
      </c>
      <c r="E32" s="60">
        <f t="shared" si="7"/>
        <v>35.199400861261935</v>
      </c>
      <c r="F32" s="61">
        <v>5083</v>
      </c>
      <c r="G32" s="62">
        <v>4538</v>
      </c>
      <c r="H32" s="63">
        <f t="shared" si="41"/>
        <v>89.2779854416683</v>
      </c>
      <c r="I32" s="62">
        <v>6731</v>
      </c>
      <c r="J32" s="62">
        <v>1102</v>
      </c>
      <c r="K32" s="63">
        <f t="shared" si="8"/>
        <v>16.37201010251077</v>
      </c>
      <c r="L32" s="62">
        <v>4209</v>
      </c>
      <c r="M32" s="62">
        <v>0</v>
      </c>
      <c r="N32" s="60">
        <f t="shared" si="9"/>
        <v>0</v>
      </c>
      <c r="O32" s="64">
        <f t="shared" si="10"/>
        <v>37.02805788108166</v>
      </c>
      <c r="P32" s="65">
        <f t="shared" si="11"/>
        <v>88.9525589500014</v>
      </c>
      <c r="Q32" s="65">
        <f t="shared" si="12"/>
        <v>21.46172294500923</v>
      </c>
      <c r="R32" s="66">
        <f t="shared" si="13"/>
        <v>2.9285714285714284</v>
      </c>
      <c r="S32" s="64">
        <f t="shared" si="1"/>
        <v>39.85671490090138</v>
      </c>
      <c r="T32" s="65">
        <f t="shared" si="2"/>
        <v>88.6271324583345</v>
      </c>
      <c r="U32" s="65">
        <f t="shared" si="14"/>
        <v>26.551435787507693</v>
      </c>
      <c r="V32" s="66">
        <f t="shared" si="15"/>
        <v>6.357142857142857</v>
      </c>
      <c r="W32" s="64">
        <f t="shared" si="16"/>
        <v>42.6853719207211</v>
      </c>
      <c r="X32" s="65">
        <f t="shared" si="17"/>
        <v>88.3017059666676</v>
      </c>
      <c r="Y32" s="65">
        <f t="shared" si="18"/>
        <v>31.641148630006153</v>
      </c>
      <c r="Z32" s="66">
        <f t="shared" si="19"/>
        <v>9.785714285714285</v>
      </c>
      <c r="AA32" s="64">
        <f t="shared" si="20"/>
        <v>45.514028940540825</v>
      </c>
      <c r="AB32" s="65">
        <f t="shared" si="21"/>
        <v>87.9762794750007</v>
      </c>
      <c r="AC32" s="65">
        <f t="shared" si="22"/>
        <v>36.730861472504614</v>
      </c>
      <c r="AD32" s="66">
        <f t="shared" si="23"/>
        <v>13.214285714285714</v>
      </c>
      <c r="AE32" s="64">
        <f t="shared" si="24"/>
        <v>48.34268596036055</v>
      </c>
      <c r="AF32" s="65">
        <f t="shared" si="25"/>
        <v>87.65085298333379</v>
      </c>
      <c r="AG32" s="65">
        <f t="shared" si="26"/>
        <v>41.82057431500308</v>
      </c>
      <c r="AH32" s="66">
        <f t="shared" si="27"/>
        <v>16.642857142857142</v>
      </c>
      <c r="AI32" s="64">
        <f t="shared" si="28"/>
        <v>51.17134298018027</v>
      </c>
      <c r="AJ32" s="65">
        <f t="shared" si="29"/>
        <v>87.32542649166689</v>
      </c>
      <c r="AK32" s="65">
        <f t="shared" si="30"/>
        <v>46.91028715750154</v>
      </c>
      <c r="AL32" s="66">
        <f t="shared" si="31"/>
        <v>20.07142857142857</v>
      </c>
      <c r="AM32" s="64">
        <f t="shared" si="32"/>
        <v>54.99999999999999</v>
      </c>
      <c r="AN32" s="65">
        <f t="shared" si="33"/>
        <v>86.99999999999999</v>
      </c>
      <c r="AO32" s="65">
        <f t="shared" si="34"/>
        <v>52.00000000000001</v>
      </c>
      <c r="AP32" s="66">
        <f t="shared" si="35"/>
        <v>23.999999999999996</v>
      </c>
      <c r="AQ32" s="67">
        <v>55</v>
      </c>
      <c r="AR32" s="63">
        <v>87</v>
      </c>
      <c r="AS32" s="63">
        <v>52</v>
      </c>
      <c r="AT32" s="68">
        <v>24</v>
      </c>
      <c r="AU32" s="36">
        <f t="shared" si="3"/>
        <v>2.8286570198197234</v>
      </c>
      <c r="AV32" s="36">
        <f t="shared" si="4"/>
        <v>-0.3254264916669009</v>
      </c>
      <c r="AW32" s="36">
        <f t="shared" si="5"/>
        <v>5.089712842498462</v>
      </c>
      <c r="AX32" s="36">
        <f t="shared" si="6"/>
        <v>3.4285714285714284</v>
      </c>
      <c r="AZ32" s="58">
        <f t="shared" si="36"/>
        <v>15819</v>
      </c>
      <c r="BA32" s="59">
        <f t="shared" si="36"/>
        <v>5980</v>
      </c>
      <c r="BB32" s="69">
        <f t="shared" si="37"/>
        <v>37.80264239206018</v>
      </c>
      <c r="BC32" s="61">
        <v>4999</v>
      </c>
      <c r="BD32" s="62">
        <v>4655</v>
      </c>
      <c r="BE32" s="70">
        <f t="shared" si="42"/>
        <v>93.11862372474495</v>
      </c>
      <c r="BF32" s="62">
        <v>6622</v>
      </c>
      <c r="BG32" s="62">
        <v>1116</v>
      </c>
      <c r="BH32" s="70">
        <f t="shared" si="38"/>
        <v>16.852914527333134</v>
      </c>
      <c r="BI32" s="62">
        <v>4198</v>
      </c>
      <c r="BJ32" s="62">
        <v>209</v>
      </c>
      <c r="BK32" s="71">
        <f t="shared" si="39"/>
        <v>4.978561219628395</v>
      </c>
    </row>
    <row r="33" spans="1:63" ht="18.75">
      <c r="A33" s="56">
        <v>26</v>
      </c>
      <c r="B33" s="57" t="s">
        <v>62</v>
      </c>
      <c r="C33" s="58">
        <f t="shared" si="40"/>
        <v>52597</v>
      </c>
      <c r="D33" s="59">
        <f t="shared" si="40"/>
        <v>18057</v>
      </c>
      <c r="E33" s="60">
        <f t="shared" si="7"/>
        <v>34.33085537197939</v>
      </c>
      <c r="F33" s="61">
        <v>16681</v>
      </c>
      <c r="G33" s="62">
        <v>15079</v>
      </c>
      <c r="H33" s="63">
        <f t="shared" si="41"/>
        <v>90.39625921707332</v>
      </c>
      <c r="I33" s="62">
        <v>22826</v>
      </c>
      <c r="J33" s="62">
        <v>2692</v>
      </c>
      <c r="K33" s="63">
        <f t="shared" si="8"/>
        <v>11.793568737404714</v>
      </c>
      <c r="L33" s="62">
        <v>13090</v>
      </c>
      <c r="M33" s="62">
        <v>286</v>
      </c>
      <c r="N33" s="60">
        <f t="shared" si="9"/>
        <v>2.1848739495798317</v>
      </c>
      <c r="O33" s="64">
        <f t="shared" si="10"/>
        <v>36.28359031883948</v>
      </c>
      <c r="P33" s="65">
        <f t="shared" si="11"/>
        <v>89.91107932892</v>
      </c>
      <c r="Q33" s="65">
        <f t="shared" si="12"/>
        <v>17.537344632061185</v>
      </c>
      <c r="R33" s="66">
        <f t="shared" si="13"/>
        <v>4.801320528211285</v>
      </c>
      <c r="S33" s="64">
        <f t="shared" si="1"/>
        <v>39.23632526569957</v>
      </c>
      <c r="T33" s="65">
        <f t="shared" si="2"/>
        <v>89.42589944076667</v>
      </c>
      <c r="U33" s="65">
        <f t="shared" si="14"/>
        <v>23.281120526717654</v>
      </c>
      <c r="V33" s="66">
        <f t="shared" si="15"/>
        <v>7.917767106842738</v>
      </c>
      <c r="W33" s="64">
        <f t="shared" si="16"/>
        <v>42.18906021255966</v>
      </c>
      <c r="X33" s="65">
        <f t="shared" si="17"/>
        <v>88.94071955261334</v>
      </c>
      <c r="Y33" s="65">
        <f t="shared" si="18"/>
        <v>29.024896421374123</v>
      </c>
      <c r="Z33" s="66">
        <f t="shared" si="19"/>
        <v>11.03421368547419</v>
      </c>
      <c r="AA33" s="64">
        <f t="shared" si="20"/>
        <v>45.14179515941975</v>
      </c>
      <c r="AB33" s="65">
        <f t="shared" si="21"/>
        <v>88.45553966446002</v>
      </c>
      <c r="AC33" s="65">
        <f t="shared" si="22"/>
        <v>34.768672316030596</v>
      </c>
      <c r="AD33" s="66">
        <f t="shared" si="23"/>
        <v>14.150660264105642</v>
      </c>
      <c r="AE33" s="64">
        <f t="shared" si="24"/>
        <v>48.09453010627984</v>
      </c>
      <c r="AF33" s="65">
        <f t="shared" si="25"/>
        <v>87.9703597763067</v>
      </c>
      <c r="AG33" s="65">
        <f t="shared" si="26"/>
        <v>40.51244821068707</v>
      </c>
      <c r="AH33" s="66">
        <f t="shared" si="27"/>
        <v>17.267106842737096</v>
      </c>
      <c r="AI33" s="64">
        <f t="shared" si="28"/>
        <v>51.04726505313993</v>
      </c>
      <c r="AJ33" s="65">
        <f t="shared" si="29"/>
        <v>87.48517988815337</v>
      </c>
      <c r="AK33" s="65">
        <f t="shared" si="30"/>
        <v>46.25622410534354</v>
      </c>
      <c r="AL33" s="66">
        <f t="shared" si="31"/>
        <v>20.38355342136855</v>
      </c>
      <c r="AM33" s="64">
        <f t="shared" si="32"/>
        <v>55.00000000000002</v>
      </c>
      <c r="AN33" s="65">
        <f t="shared" si="33"/>
        <v>87.00000000000004</v>
      </c>
      <c r="AO33" s="65">
        <f t="shared" si="34"/>
        <v>52.000000000000014</v>
      </c>
      <c r="AP33" s="66">
        <f t="shared" si="35"/>
        <v>24.000000000000004</v>
      </c>
      <c r="AQ33" s="67">
        <v>55</v>
      </c>
      <c r="AR33" s="63">
        <v>87</v>
      </c>
      <c r="AS33" s="63">
        <v>52</v>
      </c>
      <c r="AT33" s="68">
        <v>24</v>
      </c>
      <c r="AU33" s="36">
        <f t="shared" si="3"/>
        <v>2.952734946860087</v>
      </c>
      <c r="AV33" s="36">
        <f t="shared" si="4"/>
        <v>-0.4851798881533317</v>
      </c>
      <c r="AW33" s="36">
        <f t="shared" si="5"/>
        <v>5.74377589465647</v>
      </c>
      <c r="AX33" s="36">
        <f t="shared" si="6"/>
        <v>3.116446578631453</v>
      </c>
      <c r="AZ33" s="58">
        <f t="shared" si="36"/>
        <v>53268</v>
      </c>
      <c r="BA33" s="59">
        <f t="shared" si="36"/>
        <v>22238</v>
      </c>
      <c r="BB33" s="69">
        <f t="shared" si="37"/>
        <v>41.74739055342795</v>
      </c>
      <c r="BC33" s="61">
        <v>16657</v>
      </c>
      <c r="BD33" s="62">
        <v>17239</v>
      </c>
      <c r="BE33" s="70">
        <f t="shared" si="42"/>
        <v>103.49402653539053</v>
      </c>
      <c r="BF33" s="62">
        <v>23245</v>
      </c>
      <c r="BG33" s="62">
        <v>4262</v>
      </c>
      <c r="BH33" s="70">
        <f t="shared" si="38"/>
        <v>18.335125833512585</v>
      </c>
      <c r="BI33" s="62">
        <v>13366</v>
      </c>
      <c r="BJ33" s="62">
        <v>737</v>
      </c>
      <c r="BK33" s="71">
        <f t="shared" si="39"/>
        <v>5.5139907227293135</v>
      </c>
    </row>
    <row r="34" spans="1:63" ht="18.75">
      <c r="A34" s="56">
        <v>27</v>
      </c>
      <c r="B34" s="57" t="s">
        <v>63</v>
      </c>
      <c r="C34" s="58">
        <f t="shared" si="40"/>
        <v>31107</v>
      </c>
      <c r="D34" s="59">
        <f t="shared" si="40"/>
        <v>12347</v>
      </c>
      <c r="E34" s="60">
        <f t="shared" si="7"/>
        <v>39.692030732632524</v>
      </c>
      <c r="F34" s="61">
        <v>9635</v>
      </c>
      <c r="G34" s="62">
        <v>6960</v>
      </c>
      <c r="H34" s="63">
        <f t="shared" si="41"/>
        <v>72.23663725998962</v>
      </c>
      <c r="I34" s="62">
        <v>13349</v>
      </c>
      <c r="J34" s="62">
        <v>4379</v>
      </c>
      <c r="K34" s="63">
        <f t="shared" si="8"/>
        <v>32.803955352460854</v>
      </c>
      <c r="L34" s="62">
        <v>8123</v>
      </c>
      <c r="M34" s="62">
        <v>1008</v>
      </c>
      <c r="N34" s="60">
        <f t="shared" si="9"/>
        <v>12.409208420534286</v>
      </c>
      <c r="O34" s="64">
        <f t="shared" si="10"/>
        <v>40.87888348511359</v>
      </c>
      <c r="P34" s="65">
        <f t="shared" si="11"/>
        <v>74.3456890799911</v>
      </c>
      <c r="Q34" s="65">
        <f t="shared" si="12"/>
        <v>35.54624744496645</v>
      </c>
      <c r="R34" s="66">
        <f t="shared" si="13"/>
        <v>13.565035789029388</v>
      </c>
      <c r="S34" s="64">
        <f t="shared" si="1"/>
        <v>43.065736237594656</v>
      </c>
      <c r="T34" s="65">
        <f t="shared" si="2"/>
        <v>76.45474089999259</v>
      </c>
      <c r="U34" s="65">
        <f t="shared" si="14"/>
        <v>38.28853953747204</v>
      </c>
      <c r="V34" s="66">
        <f t="shared" si="15"/>
        <v>15.220863157524489</v>
      </c>
      <c r="W34" s="64">
        <f t="shared" si="16"/>
        <v>45.25258899007572</v>
      </c>
      <c r="X34" s="65">
        <f t="shared" si="17"/>
        <v>78.56379271999407</v>
      </c>
      <c r="Y34" s="65">
        <f t="shared" si="18"/>
        <v>41.030831629977634</v>
      </c>
      <c r="Z34" s="66">
        <f t="shared" si="19"/>
        <v>16.87669052601959</v>
      </c>
      <c r="AA34" s="64">
        <f t="shared" si="20"/>
        <v>47.43944174255679</v>
      </c>
      <c r="AB34" s="65">
        <f t="shared" si="21"/>
        <v>80.67284453999555</v>
      </c>
      <c r="AC34" s="65">
        <f t="shared" si="22"/>
        <v>43.77312372248323</v>
      </c>
      <c r="AD34" s="66">
        <f t="shared" si="23"/>
        <v>18.532517894514694</v>
      </c>
      <c r="AE34" s="64">
        <f t="shared" si="24"/>
        <v>49.626294495037854</v>
      </c>
      <c r="AF34" s="65">
        <f t="shared" si="25"/>
        <v>82.78189635999703</v>
      </c>
      <c r="AG34" s="65">
        <f t="shared" si="26"/>
        <v>46.51541581498882</v>
      </c>
      <c r="AH34" s="66">
        <f t="shared" si="27"/>
        <v>20.188345263009797</v>
      </c>
      <c r="AI34" s="64">
        <f t="shared" si="28"/>
        <v>51.81314724751892</v>
      </c>
      <c r="AJ34" s="65">
        <f t="shared" si="29"/>
        <v>84.89094817999852</v>
      </c>
      <c r="AK34" s="65">
        <f t="shared" si="30"/>
        <v>49.257707907494414</v>
      </c>
      <c r="AL34" s="66">
        <f t="shared" si="31"/>
        <v>21.8441726315049</v>
      </c>
      <c r="AM34" s="64">
        <f t="shared" si="32"/>
        <v>54.999999999999986</v>
      </c>
      <c r="AN34" s="65">
        <f t="shared" si="33"/>
        <v>87</v>
      </c>
      <c r="AO34" s="65">
        <f t="shared" si="34"/>
        <v>52.00000000000001</v>
      </c>
      <c r="AP34" s="66">
        <f t="shared" si="35"/>
        <v>24.000000000000004</v>
      </c>
      <c r="AQ34" s="67">
        <v>55</v>
      </c>
      <c r="AR34" s="63">
        <v>87</v>
      </c>
      <c r="AS34" s="63">
        <v>52</v>
      </c>
      <c r="AT34" s="68">
        <v>24</v>
      </c>
      <c r="AU34" s="36">
        <f t="shared" si="3"/>
        <v>2.186852752481068</v>
      </c>
      <c r="AV34" s="36">
        <f t="shared" si="4"/>
        <v>2.1090518200014827</v>
      </c>
      <c r="AW34" s="36">
        <f t="shared" si="5"/>
        <v>2.7422920925055925</v>
      </c>
      <c r="AX34" s="36">
        <f t="shared" si="6"/>
        <v>1.655827368495102</v>
      </c>
      <c r="AZ34" s="58">
        <f t="shared" si="36"/>
        <v>30867</v>
      </c>
      <c r="BA34" s="59">
        <f t="shared" si="36"/>
        <v>12160</v>
      </c>
      <c r="BB34" s="69">
        <f t="shared" si="37"/>
        <v>39.39482295007613</v>
      </c>
      <c r="BC34" s="61">
        <v>9379</v>
      </c>
      <c r="BD34" s="62">
        <v>7293</v>
      </c>
      <c r="BE34" s="70">
        <f t="shared" si="42"/>
        <v>77.75882290222839</v>
      </c>
      <c r="BF34" s="62">
        <v>13232</v>
      </c>
      <c r="BG34" s="62">
        <v>3959</v>
      </c>
      <c r="BH34" s="70">
        <f t="shared" si="38"/>
        <v>29.91989117291415</v>
      </c>
      <c r="BI34" s="62">
        <v>8256</v>
      </c>
      <c r="BJ34" s="62">
        <v>908</v>
      </c>
      <c r="BK34" s="71">
        <f t="shared" si="39"/>
        <v>10.998062015503876</v>
      </c>
    </row>
    <row r="35" spans="1:63" ht="18.75">
      <c r="A35" s="56">
        <v>28</v>
      </c>
      <c r="B35" s="57" t="s">
        <v>64</v>
      </c>
      <c r="C35" s="58">
        <f t="shared" si="40"/>
        <v>15573</v>
      </c>
      <c r="D35" s="59">
        <f t="shared" si="40"/>
        <v>5078</v>
      </c>
      <c r="E35" s="60">
        <f t="shared" si="7"/>
        <v>32.607718487125155</v>
      </c>
      <c r="F35" s="61">
        <v>4867</v>
      </c>
      <c r="G35" s="62">
        <v>3876</v>
      </c>
      <c r="H35" s="63">
        <f t="shared" si="41"/>
        <v>79.63838093281282</v>
      </c>
      <c r="I35" s="62">
        <v>6533</v>
      </c>
      <c r="J35" s="62">
        <v>1170</v>
      </c>
      <c r="K35" s="63">
        <f t="shared" si="8"/>
        <v>17.909076993724167</v>
      </c>
      <c r="L35" s="62">
        <v>4173</v>
      </c>
      <c r="M35" s="62">
        <v>32</v>
      </c>
      <c r="N35" s="60">
        <f t="shared" si="9"/>
        <v>0.7668344116942248</v>
      </c>
      <c r="O35" s="64">
        <f t="shared" si="10"/>
        <v>34.80661584610728</v>
      </c>
      <c r="P35" s="65">
        <f t="shared" si="11"/>
        <v>80.69004079955384</v>
      </c>
      <c r="Q35" s="65">
        <f t="shared" si="12"/>
        <v>22.77920885176357</v>
      </c>
      <c r="R35" s="66">
        <f t="shared" si="13"/>
        <v>3.5858580671664786</v>
      </c>
      <c r="S35" s="64">
        <f t="shared" si="1"/>
        <v>38.0055132050894</v>
      </c>
      <c r="T35" s="65">
        <f t="shared" si="2"/>
        <v>81.74170066629486</v>
      </c>
      <c r="U35" s="65">
        <f t="shared" si="14"/>
        <v>27.649340709802974</v>
      </c>
      <c r="V35" s="66">
        <f t="shared" si="15"/>
        <v>6.9048817226387325</v>
      </c>
      <c r="W35" s="64">
        <f t="shared" si="16"/>
        <v>41.20441056407152</v>
      </c>
      <c r="X35" s="65">
        <f t="shared" si="17"/>
        <v>82.79336053303588</v>
      </c>
      <c r="Y35" s="65">
        <f t="shared" si="18"/>
        <v>32.51947256784238</v>
      </c>
      <c r="Z35" s="66">
        <f t="shared" si="19"/>
        <v>10.223905378110986</v>
      </c>
      <c r="AA35" s="64">
        <f t="shared" si="20"/>
        <v>44.403307923053646</v>
      </c>
      <c r="AB35" s="65">
        <f t="shared" si="21"/>
        <v>83.8450203997769</v>
      </c>
      <c r="AC35" s="65">
        <f t="shared" si="22"/>
        <v>37.389604425881785</v>
      </c>
      <c r="AD35" s="66">
        <f t="shared" si="23"/>
        <v>13.54292903358324</v>
      </c>
      <c r="AE35" s="64">
        <f t="shared" si="24"/>
        <v>47.60220528203577</v>
      </c>
      <c r="AF35" s="65">
        <f t="shared" si="25"/>
        <v>84.89668026651792</v>
      </c>
      <c r="AG35" s="65">
        <f t="shared" si="26"/>
        <v>42.25973628392119</v>
      </c>
      <c r="AH35" s="66">
        <f t="shared" si="27"/>
        <v>16.861952689055492</v>
      </c>
      <c r="AI35" s="64">
        <f t="shared" si="28"/>
        <v>50.80110264101789</v>
      </c>
      <c r="AJ35" s="65">
        <f t="shared" si="29"/>
        <v>85.94834013325894</v>
      </c>
      <c r="AK35" s="65">
        <f t="shared" si="30"/>
        <v>47.1298681419606</v>
      </c>
      <c r="AL35" s="66">
        <f t="shared" si="31"/>
        <v>20.180976344527746</v>
      </c>
      <c r="AM35" s="64">
        <f t="shared" si="32"/>
        <v>55.000000000000014</v>
      </c>
      <c r="AN35" s="65">
        <f t="shared" si="33"/>
        <v>86.99999999999996</v>
      </c>
      <c r="AO35" s="65">
        <f t="shared" si="34"/>
        <v>52.00000000000001</v>
      </c>
      <c r="AP35" s="66">
        <f t="shared" si="35"/>
        <v>24</v>
      </c>
      <c r="AQ35" s="67">
        <v>55</v>
      </c>
      <c r="AR35" s="63">
        <v>87</v>
      </c>
      <c r="AS35" s="63">
        <v>52</v>
      </c>
      <c r="AT35" s="68">
        <v>24</v>
      </c>
      <c r="AU35" s="36">
        <f t="shared" si="3"/>
        <v>3.1988973589821206</v>
      </c>
      <c r="AV35" s="36">
        <f t="shared" si="4"/>
        <v>1.0516598667410253</v>
      </c>
      <c r="AW35" s="36">
        <f t="shared" si="5"/>
        <v>4.870131858039405</v>
      </c>
      <c r="AX35" s="36">
        <f t="shared" si="6"/>
        <v>3.3190236554722534</v>
      </c>
      <c r="AZ35" s="58">
        <f t="shared" si="36"/>
        <v>15386</v>
      </c>
      <c r="BA35" s="59">
        <f t="shared" si="36"/>
        <v>5785</v>
      </c>
      <c r="BB35" s="69">
        <f t="shared" si="37"/>
        <v>37.59911607955284</v>
      </c>
      <c r="BC35" s="61">
        <v>4740</v>
      </c>
      <c r="BD35" s="62">
        <v>4084</v>
      </c>
      <c r="BE35" s="70">
        <f t="shared" si="42"/>
        <v>86.16033755274262</v>
      </c>
      <c r="BF35" s="62">
        <v>6405</v>
      </c>
      <c r="BG35" s="62">
        <v>1361</v>
      </c>
      <c r="BH35" s="70">
        <f t="shared" si="38"/>
        <v>21.249024199843873</v>
      </c>
      <c r="BI35" s="62">
        <v>4241</v>
      </c>
      <c r="BJ35" s="62">
        <v>340</v>
      </c>
      <c r="BK35" s="71">
        <f t="shared" si="39"/>
        <v>8.01697712803584</v>
      </c>
    </row>
    <row r="36" spans="1:63" ht="18.75">
      <c r="A36" s="56">
        <v>29</v>
      </c>
      <c r="B36" s="57" t="s">
        <v>65</v>
      </c>
      <c r="C36" s="58">
        <f t="shared" si="40"/>
        <v>25607</v>
      </c>
      <c r="D36" s="59">
        <f t="shared" si="40"/>
        <v>9456</v>
      </c>
      <c r="E36" s="60">
        <f t="shared" si="7"/>
        <v>36.92740266333425</v>
      </c>
      <c r="F36" s="61">
        <v>8306</v>
      </c>
      <c r="G36" s="62">
        <v>6712</v>
      </c>
      <c r="H36" s="63">
        <f t="shared" si="41"/>
        <v>80.80905369612329</v>
      </c>
      <c r="I36" s="62">
        <v>10391</v>
      </c>
      <c r="J36" s="62">
        <v>2140</v>
      </c>
      <c r="K36" s="63">
        <f t="shared" si="8"/>
        <v>20.59474545279569</v>
      </c>
      <c r="L36" s="62">
        <v>6910</v>
      </c>
      <c r="M36" s="62">
        <v>604</v>
      </c>
      <c r="N36" s="60">
        <f t="shared" si="9"/>
        <v>8.740955137481912</v>
      </c>
      <c r="O36" s="64">
        <f t="shared" si="10"/>
        <v>38.50920228285793</v>
      </c>
      <c r="P36" s="65">
        <f t="shared" si="11"/>
        <v>81.6934745966771</v>
      </c>
      <c r="Q36" s="65">
        <f t="shared" si="12"/>
        <v>25.08121038811059</v>
      </c>
      <c r="R36" s="66">
        <f t="shared" si="13"/>
        <v>10.42081868927021</v>
      </c>
      <c r="S36" s="64">
        <f t="shared" si="1"/>
        <v>41.091001902381606</v>
      </c>
      <c r="T36" s="65">
        <f t="shared" si="2"/>
        <v>82.57789549723093</v>
      </c>
      <c r="U36" s="65">
        <f t="shared" si="14"/>
        <v>29.567675323425494</v>
      </c>
      <c r="V36" s="66">
        <f t="shared" si="15"/>
        <v>12.600682241058507</v>
      </c>
      <c r="W36" s="64">
        <f t="shared" si="16"/>
        <v>43.672801521905285</v>
      </c>
      <c r="X36" s="65">
        <f t="shared" si="17"/>
        <v>83.46231639778475</v>
      </c>
      <c r="Y36" s="65">
        <f t="shared" si="18"/>
        <v>34.0541402587404</v>
      </c>
      <c r="Z36" s="66">
        <f t="shared" si="19"/>
        <v>14.780545792846805</v>
      </c>
      <c r="AA36" s="64">
        <f t="shared" si="20"/>
        <v>46.254601141428964</v>
      </c>
      <c r="AB36" s="65">
        <f t="shared" si="21"/>
        <v>84.34673729833857</v>
      </c>
      <c r="AC36" s="65">
        <f t="shared" si="22"/>
        <v>38.540605194055296</v>
      </c>
      <c r="AD36" s="66">
        <f t="shared" si="23"/>
        <v>16.960409344635103</v>
      </c>
      <c r="AE36" s="64">
        <f t="shared" si="24"/>
        <v>48.83640076095264</v>
      </c>
      <c r="AF36" s="65">
        <f t="shared" si="25"/>
        <v>85.23115819889239</v>
      </c>
      <c r="AG36" s="65">
        <f t="shared" si="26"/>
        <v>43.027070129370195</v>
      </c>
      <c r="AH36" s="66">
        <f t="shared" si="27"/>
        <v>19.1402728964234</v>
      </c>
      <c r="AI36" s="64">
        <f t="shared" si="28"/>
        <v>51.41820038047632</v>
      </c>
      <c r="AJ36" s="65">
        <f t="shared" si="29"/>
        <v>86.11557909944621</v>
      </c>
      <c r="AK36" s="65">
        <f t="shared" si="30"/>
        <v>47.513535064685094</v>
      </c>
      <c r="AL36" s="66">
        <f t="shared" si="31"/>
        <v>21.3201364482117</v>
      </c>
      <c r="AM36" s="64">
        <f t="shared" si="32"/>
        <v>55</v>
      </c>
      <c r="AN36" s="65">
        <f t="shared" si="33"/>
        <v>87.00000000000003</v>
      </c>
      <c r="AO36" s="65">
        <f t="shared" si="34"/>
        <v>51.99999999999999</v>
      </c>
      <c r="AP36" s="66">
        <f t="shared" si="35"/>
        <v>23.999999999999996</v>
      </c>
      <c r="AQ36" s="67">
        <v>55</v>
      </c>
      <c r="AR36" s="63">
        <v>87</v>
      </c>
      <c r="AS36" s="63">
        <v>52</v>
      </c>
      <c r="AT36" s="68">
        <v>24</v>
      </c>
      <c r="AU36" s="36">
        <f t="shared" si="3"/>
        <v>2.5817996195236788</v>
      </c>
      <c r="AV36" s="36">
        <f t="shared" si="4"/>
        <v>0.8844209005538163</v>
      </c>
      <c r="AW36" s="36">
        <f t="shared" si="5"/>
        <v>4.486464935314902</v>
      </c>
      <c r="AX36" s="36">
        <f t="shared" si="6"/>
        <v>2.1798635517882983</v>
      </c>
      <c r="AZ36" s="58">
        <f t="shared" si="36"/>
        <v>25265</v>
      </c>
      <c r="BA36" s="59">
        <f t="shared" si="36"/>
        <v>10178</v>
      </c>
      <c r="BB36" s="69">
        <f t="shared" si="37"/>
        <v>40.284979220265186</v>
      </c>
      <c r="BC36" s="61">
        <v>8085</v>
      </c>
      <c r="BD36" s="62">
        <v>6997</v>
      </c>
      <c r="BE36" s="70">
        <f t="shared" si="42"/>
        <v>86.54298082869512</v>
      </c>
      <c r="BF36" s="62">
        <v>10317</v>
      </c>
      <c r="BG36" s="62">
        <v>2545</v>
      </c>
      <c r="BH36" s="70">
        <f t="shared" si="38"/>
        <v>24.668023650285935</v>
      </c>
      <c r="BI36" s="62">
        <v>6863</v>
      </c>
      <c r="BJ36" s="62">
        <v>636</v>
      </c>
      <c r="BK36" s="71">
        <f t="shared" si="39"/>
        <v>9.267084365437855</v>
      </c>
    </row>
    <row r="37" spans="1:63" ht="18.75">
      <c r="A37" s="56">
        <v>30</v>
      </c>
      <c r="B37" s="57" t="s">
        <v>66</v>
      </c>
      <c r="C37" s="58">
        <f t="shared" si="40"/>
        <v>21985</v>
      </c>
      <c r="D37" s="59">
        <f t="shared" si="40"/>
        <v>7168</v>
      </c>
      <c r="E37" s="60">
        <f t="shared" si="7"/>
        <v>32.60404821469184</v>
      </c>
      <c r="F37" s="61">
        <v>7341</v>
      </c>
      <c r="G37" s="62">
        <v>4840</v>
      </c>
      <c r="H37" s="63">
        <f t="shared" si="41"/>
        <v>65.93107206102711</v>
      </c>
      <c r="I37" s="62">
        <v>9224</v>
      </c>
      <c r="J37" s="62">
        <v>1764</v>
      </c>
      <c r="K37" s="63">
        <f t="shared" si="8"/>
        <v>19.124024284475283</v>
      </c>
      <c r="L37" s="62">
        <v>5420</v>
      </c>
      <c r="M37" s="62">
        <v>564</v>
      </c>
      <c r="N37" s="60">
        <f t="shared" si="9"/>
        <v>10.40590405904059</v>
      </c>
      <c r="O37" s="64">
        <f t="shared" si="10"/>
        <v>34.80346989830729</v>
      </c>
      <c r="P37" s="65">
        <f t="shared" si="11"/>
        <v>68.94091890945181</v>
      </c>
      <c r="Q37" s="65">
        <f t="shared" si="12"/>
        <v>23.820592243835957</v>
      </c>
      <c r="R37" s="66">
        <f t="shared" si="13"/>
        <v>11.847917764891935</v>
      </c>
      <c r="S37" s="64">
        <f t="shared" si="1"/>
        <v>38.002891581922746</v>
      </c>
      <c r="T37" s="65">
        <f t="shared" si="2"/>
        <v>71.95076575787651</v>
      </c>
      <c r="U37" s="65">
        <f t="shared" si="14"/>
        <v>28.51716020319663</v>
      </c>
      <c r="V37" s="66">
        <f t="shared" si="15"/>
        <v>13.78993147074328</v>
      </c>
      <c r="W37" s="64">
        <f t="shared" si="16"/>
        <v>41.2023132655382</v>
      </c>
      <c r="X37" s="65">
        <f t="shared" si="17"/>
        <v>74.96061260630121</v>
      </c>
      <c r="Y37" s="65">
        <f t="shared" si="18"/>
        <v>33.2137281625573</v>
      </c>
      <c r="Z37" s="66">
        <f t="shared" si="19"/>
        <v>15.731945176594625</v>
      </c>
      <c r="AA37" s="64">
        <f t="shared" si="20"/>
        <v>44.401734949153656</v>
      </c>
      <c r="AB37" s="65">
        <f t="shared" si="21"/>
        <v>77.97045945472591</v>
      </c>
      <c r="AC37" s="65">
        <f t="shared" si="22"/>
        <v>37.91029612191797</v>
      </c>
      <c r="AD37" s="66">
        <f t="shared" si="23"/>
        <v>17.67395888244597</v>
      </c>
      <c r="AE37" s="64">
        <f t="shared" si="24"/>
        <v>47.60115663276911</v>
      </c>
      <c r="AF37" s="65">
        <f t="shared" si="25"/>
        <v>80.98030630315061</v>
      </c>
      <c r="AG37" s="65">
        <f t="shared" si="26"/>
        <v>42.606864081278644</v>
      </c>
      <c r="AH37" s="66">
        <f t="shared" si="27"/>
        <v>19.615972588297314</v>
      </c>
      <c r="AI37" s="64">
        <f t="shared" si="28"/>
        <v>50.800578316384566</v>
      </c>
      <c r="AJ37" s="65">
        <f t="shared" si="29"/>
        <v>83.99015315157531</v>
      </c>
      <c r="AK37" s="65">
        <f t="shared" si="30"/>
        <v>47.303432040639315</v>
      </c>
      <c r="AL37" s="66">
        <f t="shared" si="31"/>
        <v>21.55798629414866</v>
      </c>
      <c r="AM37" s="64">
        <f t="shared" si="32"/>
        <v>55.00000000000002</v>
      </c>
      <c r="AN37" s="65">
        <f t="shared" si="33"/>
        <v>87.00000000000001</v>
      </c>
      <c r="AO37" s="65">
        <f t="shared" si="34"/>
        <v>51.999999999999986</v>
      </c>
      <c r="AP37" s="66">
        <f t="shared" si="35"/>
        <v>24.000000000000004</v>
      </c>
      <c r="AQ37" s="67">
        <v>55</v>
      </c>
      <c r="AR37" s="63">
        <v>87</v>
      </c>
      <c r="AS37" s="63">
        <v>52</v>
      </c>
      <c r="AT37" s="68">
        <v>24</v>
      </c>
      <c r="AU37" s="36">
        <f t="shared" si="3"/>
        <v>3.199421683615452</v>
      </c>
      <c r="AV37" s="36">
        <f t="shared" si="4"/>
        <v>3.0098468484246985</v>
      </c>
      <c r="AW37" s="36">
        <f t="shared" si="5"/>
        <v>4.6965679593606735</v>
      </c>
      <c r="AX37" s="36">
        <f t="shared" si="6"/>
        <v>1.9420137058513443</v>
      </c>
      <c r="AZ37" s="58">
        <f t="shared" si="36"/>
        <v>21894</v>
      </c>
      <c r="BA37" s="59">
        <f t="shared" si="36"/>
        <v>8790</v>
      </c>
      <c r="BB37" s="69">
        <f t="shared" si="37"/>
        <v>40.147985749520416</v>
      </c>
      <c r="BC37" s="61">
        <v>7219</v>
      </c>
      <c r="BD37" s="62">
        <v>6318</v>
      </c>
      <c r="BE37" s="70">
        <f t="shared" si="42"/>
        <v>87.51904695941266</v>
      </c>
      <c r="BF37" s="62">
        <v>9144</v>
      </c>
      <c r="BG37" s="62">
        <v>1840</v>
      </c>
      <c r="BH37" s="70">
        <f t="shared" si="38"/>
        <v>20.122484689413824</v>
      </c>
      <c r="BI37" s="62">
        <v>5531</v>
      </c>
      <c r="BJ37" s="62">
        <v>632</v>
      </c>
      <c r="BK37" s="71">
        <f t="shared" si="39"/>
        <v>11.426505152775267</v>
      </c>
    </row>
    <row r="38" spans="1:63" ht="18.75">
      <c r="A38" s="56">
        <v>31</v>
      </c>
      <c r="B38" s="57" t="s">
        <v>67</v>
      </c>
      <c r="C38" s="58">
        <f t="shared" si="40"/>
        <v>42269</v>
      </c>
      <c r="D38" s="59">
        <f t="shared" si="40"/>
        <v>14746</v>
      </c>
      <c r="E38" s="60">
        <f t="shared" si="7"/>
        <v>34.88608673022783</v>
      </c>
      <c r="F38" s="61">
        <v>14052</v>
      </c>
      <c r="G38" s="62">
        <v>10771</v>
      </c>
      <c r="H38" s="63">
        <f t="shared" si="41"/>
        <v>76.65101053230858</v>
      </c>
      <c r="I38" s="62">
        <v>17874</v>
      </c>
      <c r="J38" s="62">
        <v>3655</v>
      </c>
      <c r="K38" s="63">
        <f t="shared" si="8"/>
        <v>20.448696430569544</v>
      </c>
      <c r="L38" s="62">
        <v>10343</v>
      </c>
      <c r="M38" s="62">
        <v>320</v>
      </c>
      <c r="N38" s="60">
        <f t="shared" si="9"/>
        <v>3.0938799187856523</v>
      </c>
      <c r="O38" s="64">
        <f t="shared" si="10"/>
        <v>36.759502911623855</v>
      </c>
      <c r="P38" s="65">
        <f t="shared" si="11"/>
        <v>78.12943759912163</v>
      </c>
      <c r="Q38" s="65">
        <f t="shared" si="12"/>
        <v>24.956025511916753</v>
      </c>
      <c r="R38" s="66">
        <f t="shared" si="13"/>
        <v>5.580468501816274</v>
      </c>
      <c r="S38" s="64">
        <f t="shared" si="1"/>
        <v>39.63291909301988</v>
      </c>
      <c r="T38" s="65">
        <f t="shared" si="2"/>
        <v>79.60786466593468</v>
      </c>
      <c r="U38" s="65">
        <f t="shared" si="14"/>
        <v>29.46335459326396</v>
      </c>
      <c r="V38" s="66">
        <f t="shared" si="15"/>
        <v>8.567057084846894</v>
      </c>
      <c r="W38" s="64">
        <f t="shared" si="16"/>
        <v>42.5063352744159</v>
      </c>
      <c r="X38" s="65">
        <f t="shared" si="17"/>
        <v>81.08629173274774</v>
      </c>
      <c r="Y38" s="65">
        <f t="shared" si="18"/>
        <v>33.970683674611166</v>
      </c>
      <c r="Z38" s="66">
        <f t="shared" si="19"/>
        <v>11.553645667877515</v>
      </c>
      <c r="AA38" s="64">
        <f t="shared" si="20"/>
        <v>45.37975145581193</v>
      </c>
      <c r="AB38" s="65">
        <f t="shared" si="21"/>
        <v>82.5647187995608</v>
      </c>
      <c r="AC38" s="65">
        <f t="shared" si="22"/>
        <v>38.478012755958375</v>
      </c>
      <c r="AD38" s="66">
        <f t="shared" si="23"/>
        <v>14.540234250908135</v>
      </c>
      <c r="AE38" s="64">
        <f t="shared" si="24"/>
        <v>48.25316763720795</v>
      </c>
      <c r="AF38" s="65">
        <f t="shared" si="25"/>
        <v>84.04314586637385</v>
      </c>
      <c r="AG38" s="65">
        <f t="shared" si="26"/>
        <v>42.98534183730558</v>
      </c>
      <c r="AH38" s="66">
        <f t="shared" si="27"/>
        <v>17.526822833938756</v>
      </c>
      <c r="AI38" s="64">
        <f t="shared" si="28"/>
        <v>51.126583818603976</v>
      </c>
      <c r="AJ38" s="65">
        <f t="shared" si="29"/>
        <v>85.5215729331869</v>
      </c>
      <c r="AK38" s="65">
        <f t="shared" si="30"/>
        <v>47.49267091865279</v>
      </c>
      <c r="AL38" s="66">
        <f t="shared" si="31"/>
        <v>20.513411416969376</v>
      </c>
      <c r="AM38" s="64">
        <f t="shared" si="32"/>
        <v>55</v>
      </c>
      <c r="AN38" s="65">
        <f t="shared" si="33"/>
        <v>86.99999999999996</v>
      </c>
      <c r="AO38" s="65">
        <f t="shared" si="34"/>
        <v>52</v>
      </c>
      <c r="AP38" s="66">
        <f t="shared" si="35"/>
        <v>23.999999999999996</v>
      </c>
      <c r="AQ38" s="67">
        <v>55</v>
      </c>
      <c r="AR38" s="63">
        <v>87</v>
      </c>
      <c r="AS38" s="63">
        <v>52</v>
      </c>
      <c r="AT38" s="68">
        <v>24</v>
      </c>
      <c r="AU38" s="36">
        <f t="shared" si="3"/>
        <v>2.873416181396024</v>
      </c>
      <c r="AV38" s="36">
        <f t="shared" si="4"/>
        <v>1.4784270668130606</v>
      </c>
      <c r="AW38" s="36">
        <f t="shared" si="5"/>
        <v>4.5073290813472076</v>
      </c>
      <c r="AX38" s="36">
        <f t="shared" si="6"/>
        <v>2.986588583030621</v>
      </c>
      <c r="AZ38" s="58">
        <f t="shared" si="36"/>
        <v>42194</v>
      </c>
      <c r="BA38" s="59">
        <f t="shared" si="36"/>
        <v>16245</v>
      </c>
      <c r="BB38" s="69">
        <f t="shared" si="37"/>
        <v>38.500734701616345</v>
      </c>
      <c r="BC38" s="61">
        <v>13855</v>
      </c>
      <c r="BD38" s="62">
        <v>11490</v>
      </c>
      <c r="BE38" s="70">
        <f t="shared" si="42"/>
        <v>82.93035005413209</v>
      </c>
      <c r="BF38" s="62">
        <v>17785</v>
      </c>
      <c r="BG38" s="62">
        <v>4128</v>
      </c>
      <c r="BH38" s="70">
        <f t="shared" si="38"/>
        <v>23.21057070565083</v>
      </c>
      <c r="BI38" s="62">
        <v>10554</v>
      </c>
      <c r="BJ38" s="62">
        <v>627</v>
      </c>
      <c r="BK38" s="71">
        <f t="shared" si="39"/>
        <v>5.940875497441729</v>
      </c>
    </row>
    <row r="39" spans="1:63" ht="18.75">
      <c r="A39" s="56">
        <v>32</v>
      </c>
      <c r="B39" s="57" t="s">
        <v>68</v>
      </c>
      <c r="C39" s="58">
        <f t="shared" si="40"/>
        <v>67463</v>
      </c>
      <c r="D39" s="59">
        <f t="shared" si="40"/>
        <v>24960</v>
      </c>
      <c r="E39" s="60">
        <f t="shared" si="7"/>
        <v>36.998058194862374</v>
      </c>
      <c r="F39" s="61">
        <v>22656</v>
      </c>
      <c r="G39" s="62">
        <v>19498</v>
      </c>
      <c r="H39" s="63">
        <f t="shared" si="41"/>
        <v>86.06108757062147</v>
      </c>
      <c r="I39" s="62">
        <v>28251</v>
      </c>
      <c r="J39" s="62">
        <v>2949</v>
      </c>
      <c r="K39" s="63">
        <f t="shared" si="8"/>
        <v>10.43856854624615</v>
      </c>
      <c r="L39" s="62">
        <v>16556</v>
      </c>
      <c r="M39" s="62">
        <v>2513</v>
      </c>
      <c r="N39" s="60">
        <f t="shared" si="9"/>
        <v>15.17878714665378</v>
      </c>
      <c r="O39" s="64">
        <f t="shared" si="10"/>
        <v>38.56976416702489</v>
      </c>
      <c r="P39" s="65">
        <f t="shared" si="11"/>
        <v>86.19521791767555</v>
      </c>
      <c r="Q39" s="65">
        <f t="shared" si="12"/>
        <v>16.375915896782416</v>
      </c>
      <c r="R39" s="66">
        <f t="shared" si="13"/>
        <v>15.938960411417526</v>
      </c>
      <c r="S39" s="64">
        <f t="shared" si="1"/>
        <v>41.14147013918741</v>
      </c>
      <c r="T39" s="65">
        <f t="shared" si="2"/>
        <v>86.32934826472963</v>
      </c>
      <c r="U39" s="65">
        <f t="shared" si="14"/>
        <v>22.31326324731868</v>
      </c>
      <c r="V39" s="66">
        <f t="shared" si="15"/>
        <v>17.199133676181273</v>
      </c>
      <c r="W39" s="64">
        <f t="shared" si="16"/>
        <v>43.71317611134993</v>
      </c>
      <c r="X39" s="65">
        <f t="shared" si="17"/>
        <v>86.46347861178371</v>
      </c>
      <c r="Y39" s="65">
        <f t="shared" si="18"/>
        <v>28.250610597854944</v>
      </c>
      <c r="Z39" s="66">
        <f t="shared" si="19"/>
        <v>18.45930694094502</v>
      </c>
      <c r="AA39" s="64">
        <f t="shared" si="20"/>
        <v>46.28488208351245</v>
      </c>
      <c r="AB39" s="65">
        <f t="shared" si="21"/>
        <v>86.5976089588378</v>
      </c>
      <c r="AC39" s="65">
        <f t="shared" si="22"/>
        <v>34.18795794839121</v>
      </c>
      <c r="AD39" s="66">
        <f t="shared" si="23"/>
        <v>19.719480205708766</v>
      </c>
      <c r="AE39" s="64">
        <f t="shared" si="24"/>
        <v>48.85658805567497</v>
      </c>
      <c r="AF39" s="65">
        <f t="shared" si="25"/>
        <v>86.73173930589188</v>
      </c>
      <c r="AG39" s="65">
        <f t="shared" si="26"/>
        <v>40.12530529892747</v>
      </c>
      <c r="AH39" s="66">
        <f t="shared" si="27"/>
        <v>20.979653470472513</v>
      </c>
      <c r="AI39" s="64">
        <f t="shared" si="28"/>
        <v>51.42829402783749</v>
      </c>
      <c r="AJ39" s="65">
        <f t="shared" si="29"/>
        <v>86.86586965294596</v>
      </c>
      <c r="AK39" s="65">
        <f t="shared" si="30"/>
        <v>46.062652649463736</v>
      </c>
      <c r="AL39" s="66">
        <f t="shared" si="31"/>
        <v>22.23982673523626</v>
      </c>
      <c r="AM39" s="64">
        <f t="shared" si="32"/>
        <v>55.00000000000001</v>
      </c>
      <c r="AN39" s="65">
        <f t="shared" si="33"/>
        <v>87.00000000000004</v>
      </c>
      <c r="AO39" s="65">
        <f t="shared" si="34"/>
        <v>52</v>
      </c>
      <c r="AP39" s="66">
        <f t="shared" si="35"/>
        <v>24.000000000000007</v>
      </c>
      <c r="AQ39" s="67">
        <v>55</v>
      </c>
      <c r="AR39" s="63">
        <v>87</v>
      </c>
      <c r="AS39" s="63">
        <v>52</v>
      </c>
      <c r="AT39" s="68">
        <v>24</v>
      </c>
      <c r="AU39" s="36">
        <f t="shared" si="3"/>
        <v>2.571705972162518</v>
      </c>
      <c r="AV39" s="36">
        <f t="shared" si="4"/>
        <v>0.13413034705407614</v>
      </c>
      <c r="AW39" s="36">
        <f t="shared" si="5"/>
        <v>5.937347350536264</v>
      </c>
      <c r="AX39" s="36">
        <f t="shared" si="6"/>
        <v>1.2601732647637456</v>
      </c>
      <c r="AZ39" s="58">
        <f t="shared" si="36"/>
        <v>69242</v>
      </c>
      <c r="BA39" s="59">
        <f t="shared" si="36"/>
        <v>27179</v>
      </c>
      <c r="BB39" s="69">
        <f t="shared" si="37"/>
        <v>39.252187978394616</v>
      </c>
      <c r="BC39" s="61">
        <v>23009</v>
      </c>
      <c r="BD39" s="62">
        <v>19652</v>
      </c>
      <c r="BE39" s="70">
        <f t="shared" si="42"/>
        <v>85.41005693424312</v>
      </c>
      <c r="BF39" s="62">
        <v>29079</v>
      </c>
      <c r="BG39" s="62">
        <v>5826</v>
      </c>
      <c r="BH39" s="70">
        <f t="shared" si="38"/>
        <v>20.035076859589395</v>
      </c>
      <c r="BI39" s="62">
        <v>17154</v>
      </c>
      <c r="BJ39" s="62">
        <v>1701</v>
      </c>
      <c r="BK39" s="71">
        <f t="shared" si="39"/>
        <v>9.916054564533054</v>
      </c>
    </row>
    <row r="40" spans="1:63" ht="18.75">
      <c r="A40" s="56">
        <v>33</v>
      </c>
      <c r="B40" s="57" t="s">
        <v>69</v>
      </c>
      <c r="C40" s="58">
        <f t="shared" si="40"/>
        <v>23199</v>
      </c>
      <c r="D40" s="59">
        <f t="shared" si="40"/>
        <v>8838</v>
      </c>
      <c r="E40" s="60">
        <f t="shared" si="7"/>
        <v>38.09646967541704</v>
      </c>
      <c r="F40" s="61">
        <v>7209</v>
      </c>
      <c r="G40" s="62">
        <v>6850</v>
      </c>
      <c r="H40" s="63">
        <f t="shared" si="41"/>
        <v>95.0201137467055</v>
      </c>
      <c r="I40" s="62">
        <v>9337</v>
      </c>
      <c r="J40" s="62">
        <v>1872</v>
      </c>
      <c r="K40" s="63">
        <f t="shared" si="8"/>
        <v>20.049266359644424</v>
      </c>
      <c r="L40" s="62">
        <v>6653</v>
      </c>
      <c r="M40" s="62">
        <v>116</v>
      </c>
      <c r="N40" s="60">
        <f t="shared" si="9"/>
        <v>1.7435743273711108</v>
      </c>
      <c r="O40" s="64">
        <f t="shared" si="10"/>
        <v>39.51125972178603</v>
      </c>
      <c r="P40" s="65">
        <f t="shared" si="11"/>
        <v>93.87438321146186</v>
      </c>
      <c r="Q40" s="65">
        <f t="shared" si="12"/>
        <v>24.61365687969522</v>
      </c>
      <c r="R40" s="66">
        <f t="shared" si="13"/>
        <v>4.4230637091752385</v>
      </c>
      <c r="S40" s="64">
        <f t="shared" si="1"/>
        <v>41.926049768155025</v>
      </c>
      <c r="T40" s="65">
        <f t="shared" si="2"/>
        <v>92.72865267621822</v>
      </c>
      <c r="U40" s="65">
        <f t="shared" si="14"/>
        <v>29.178047399746017</v>
      </c>
      <c r="V40" s="66">
        <f t="shared" si="15"/>
        <v>7.602553090979366</v>
      </c>
      <c r="W40" s="64">
        <f t="shared" si="16"/>
        <v>44.34083981452402</v>
      </c>
      <c r="X40" s="65">
        <f t="shared" si="17"/>
        <v>91.58292214097457</v>
      </c>
      <c r="Y40" s="65">
        <f t="shared" si="18"/>
        <v>33.742437919796814</v>
      </c>
      <c r="Z40" s="66">
        <f t="shared" si="19"/>
        <v>10.782042472783493</v>
      </c>
      <c r="AA40" s="64">
        <f t="shared" si="20"/>
        <v>46.75562986089301</v>
      </c>
      <c r="AB40" s="65">
        <f t="shared" si="21"/>
        <v>90.43719160573093</v>
      </c>
      <c r="AC40" s="65">
        <f t="shared" si="22"/>
        <v>38.30682843984761</v>
      </c>
      <c r="AD40" s="66">
        <f t="shared" si="23"/>
        <v>13.96153185458762</v>
      </c>
      <c r="AE40" s="64">
        <f t="shared" si="24"/>
        <v>49.170419907262</v>
      </c>
      <c r="AF40" s="65">
        <f t="shared" si="25"/>
        <v>89.29146107048729</v>
      </c>
      <c r="AG40" s="65">
        <f t="shared" si="26"/>
        <v>42.8712189598984</v>
      </c>
      <c r="AH40" s="66">
        <f t="shared" si="27"/>
        <v>17.141021236391747</v>
      </c>
      <c r="AI40" s="64">
        <f t="shared" si="28"/>
        <v>51.585209953630994</v>
      </c>
      <c r="AJ40" s="65">
        <f t="shared" si="29"/>
        <v>88.14573053524364</v>
      </c>
      <c r="AK40" s="65">
        <f t="shared" si="30"/>
        <v>47.43560947994919</v>
      </c>
      <c r="AL40" s="66">
        <f t="shared" si="31"/>
        <v>20.320510618195875</v>
      </c>
      <c r="AM40" s="64">
        <f t="shared" si="32"/>
        <v>54.999999999999986</v>
      </c>
      <c r="AN40" s="65">
        <f t="shared" si="33"/>
        <v>87</v>
      </c>
      <c r="AO40" s="65">
        <f t="shared" si="34"/>
        <v>51.999999999999986</v>
      </c>
      <c r="AP40" s="66">
        <f t="shared" si="35"/>
        <v>24.000000000000004</v>
      </c>
      <c r="AQ40" s="67">
        <v>55</v>
      </c>
      <c r="AR40" s="63">
        <v>87</v>
      </c>
      <c r="AS40" s="63">
        <v>52</v>
      </c>
      <c r="AT40" s="68">
        <v>24</v>
      </c>
      <c r="AU40" s="36">
        <f t="shared" si="3"/>
        <v>2.4147900463689944</v>
      </c>
      <c r="AV40" s="36">
        <f t="shared" si="4"/>
        <v>-1.1457305352436435</v>
      </c>
      <c r="AW40" s="36">
        <f t="shared" si="5"/>
        <v>4.564390520050797</v>
      </c>
      <c r="AX40" s="36">
        <f t="shared" si="6"/>
        <v>3.179489381804127</v>
      </c>
      <c r="AZ40" s="58">
        <f t="shared" si="36"/>
        <v>22879</v>
      </c>
      <c r="BA40" s="59">
        <f t="shared" si="36"/>
        <v>9010</v>
      </c>
      <c r="BB40" s="69">
        <f t="shared" si="37"/>
        <v>39.38109183093667</v>
      </c>
      <c r="BC40" s="61">
        <v>7036</v>
      </c>
      <c r="BD40" s="62">
        <v>6567</v>
      </c>
      <c r="BE40" s="70">
        <f t="shared" si="42"/>
        <v>93.33428084138716</v>
      </c>
      <c r="BF40" s="62">
        <v>9128</v>
      </c>
      <c r="BG40" s="62">
        <v>1946</v>
      </c>
      <c r="BH40" s="70">
        <f t="shared" si="38"/>
        <v>21.319018404907975</v>
      </c>
      <c r="BI40" s="62">
        <v>6715</v>
      </c>
      <c r="BJ40" s="62">
        <v>497</v>
      </c>
      <c r="BK40" s="71">
        <f t="shared" si="39"/>
        <v>7.401340282948622</v>
      </c>
    </row>
    <row r="41" spans="1:63" ht="18.75">
      <c r="A41" s="56">
        <v>34</v>
      </c>
      <c r="B41" s="57" t="s">
        <v>70</v>
      </c>
      <c r="C41" s="58">
        <f t="shared" si="40"/>
        <v>15034</v>
      </c>
      <c r="D41" s="59">
        <f t="shared" si="40"/>
        <v>5832</v>
      </c>
      <c r="E41" s="60">
        <f t="shared" si="7"/>
        <v>38.7920713050419</v>
      </c>
      <c r="F41" s="61">
        <v>5055</v>
      </c>
      <c r="G41" s="62">
        <v>4505</v>
      </c>
      <c r="H41" s="63">
        <f t="shared" si="41"/>
        <v>89.11968348170129</v>
      </c>
      <c r="I41" s="62">
        <v>6436</v>
      </c>
      <c r="J41" s="62">
        <v>1047</v>
      </c>
      <c r="K41" s="63">
        <f t="shared" si="8"/>
        <v>16.267868241143567</v>
      </c>
      <c r="L41" s="62">
        <v>3543</v>
      </c>
      <c r="M41" s="62">
        <v>280</v>
      </c>
      <c r="N41" s="60">
        <f t="shared" si="9"/>
        <v>7.902907140841095</v>
      </c>
      <c r="O41" s="64">
        <f t="shared" si="10"/>
        <v>40.10748969003591</v>
      </c>
      <c r="P41" s="65">
        <f t="shared" si="11"/>
        <v>88.81687155574396</v>
      </c>
      <c r="Q41" s="65">
        <f t="shared" si="12"/>
        <v>21.37245849240877</v>
      </c>
      <c r="R41" s="66">
        <f t="shared" si="13"/>
        <v>9.702491835006652</v>
      </c>
      <c r="S41" s="64">
        <f t="shared" si="1"/>
        <v>42.42290807502992</v>
      </c>
      <c r="T41" s="65">
        <f t="shared" si="2"/>
        <v>88.51405962978663</v>
      </c>
      <c r="U41" s="65">
        <f t="shared" si="14"/>
        <v>26.477048743673976</v>
      </c>
      <c r="V41" s="66">
        <f t="shared" si="15"/>
        <v>12.00207652917221</v>
      </c>
      <c r="W41" s="64">
        <f t="shared" si="16"/>
        <v>44.738326460023934</v>
      </c>
      <c r="X41" s="65">
        <f t="shared" si="17"/>
        <v>88.2112477038293</v>
      </c>
      <c r="Y41" s="65">
        <f t="shared" si="18"/>
        <v>31.58163899493918</v>
      </c>
      <c r="Z41" s="66">
        <f t="shared" si="19"/>
        <v>14.301661223337769</v>
      </c>
      <c r="AA41" s="64">
        <f t="shared" si="20"/>
        <v>47.053744845017945</v>
      </c>
      <c r="AB41" s="65">
        <f t="shared" si="21"/>
        <v>87.90843577787197</v>
      </c>
      <c r="AC41" s="65">
        <f t="shared" si="22"/>
        <v>36.686229246204384</v>
      </c>
      <c r="AD41" s="66">
        <f t="shared" si="23"/>
        <v>16.601245917503327</v>
      </c>
      <c r="AE41" s="64">
        <f t="shared" si="24"/>
        <v>49.36916323001196</v>
      </c>
      <c r="AF41" s="65">
        <f t="shared" si="25"/>
        <v>87.60562385191464</v>
      </c>
      <c r="AG41" s="65">
        <f t="shared" si="26"/>
        <v>41.79081949746959</v>
      </c>
      <c r="AH41" s="66">
        <f t="shared" si="27"/>
        <v>18.900830611668884</v>
      </c>
      <c r="AI41" s="64">
        <f t="shared" si="28"/>
        <v>51.68458161500597</v>
      </c>
      <c r="AJ41" s="65">
        <f t="shared" si="29"/>
        <v>87.30281192595731</v>
      </c>
      <c r="AK41" s="65">
        <f t="shared" si="30"/>
        <v>46.8954097487348</v>
      </c>
      <c r="AL41" s="66">
        <f t="shared" si="31"/>
        <v>21.20041530583444</v>
      </c>
      <c r="AM41" s="64">
        <f t="shared" si="32"/>
        <v>54.99999999999998</v>
      </c>
      <c r="AN41" s="65">
        <f t="shared" si="33"/>
        <v>86.99999999999999</v>
      </c>
      <c r="AO41" s="65">
        <f t="shared" si="34"/>
        <v>52.00000000000001</v>
      </c>
      <c r="AP41" s="66">
        <f t="shared" si="35"/>
        <v>23.999999999999996</v>
      </c>
      <c r="AQ41" s="67">
        <v>55</v>
      </c>
      <c r="AR41" s="63">
        <v>87</v>
      </c>
      <c r="AS41" s="63">
        <v>52</v>
      </c>
      <c r="AT41" s="68">
        <v>24</v>
      </c>
      <c r="AU41" s="36">
        <f t="shared" si="3"/>
        <v>2.315418384994014</v>
      </c>
      <c r="AV41" s="36">
        <f t="shared" si="4"/>
        <v>-0.3028119259573267</v>
      </c>
      <c r="AW41" s="36">
        <f t="shared" si="5"/>
        <v>5.104590251265205</v>
      </c>
      <c r="AX41" s="36">
        <f t="shared" si="6"/>
        <v>2.2995846941655578</v>
      </c>
      <c r="AZ41" s="58">
        <f t="shared" si="36"/>
        <v>15135</v>
      </c>
      <c r="BA41" s="59">
        <f t="shared" si="36"/>
        <v>6077</v>
      </c>
      <c r="BB41" s="69">
        <f t="shared" si="37"/>
        <v>40.15196564255038</v>
      </c>
      <c r="BC41" s="61">
        <v>4935</v>
      </c>
      <c r="BD41" s="62">
        <v>4334</v>
      </c>
      <c r="BE41" s="70">
        <f t="shared" si="42"/>
        <v>87.82168186423506</v>
      </c>
      <c r="BF41" s="62">
        <v>6555</v>
      </c>
      <c r="BG41" s="62">
        <v>1387</v>
      </c>
      <c r="BH41" s="70">
        <f t="shared" si="38"/>
        <v>21.15942028985507</v>
      </c>
      <c r="BI41" s="62">
        <v>3645</v>
      </c>
      <c r="BJ41" s="62">
        <v>356</v>
      </c>
      <c r="BK41" s="71">
        <f t="shared" si="39"/>
        <v>9.766803840877914</v>
      </c>
    </row>
    <row r="42" spans="1:63" ht="18.75">
      <c r="A42" s="56">
        <v>35</v>
      </c>
      <c r="B42" s="57" t="s">
        <v>71</v>
      </c>
      <c r="C42" s="58">
        <f t="shared" si="40"/>
        <v>13854</v>
      </c>
      <c r="D42" s="59">
        <f t="shared" si="40"/>
        <v>5308</v>
      </c>
      <c r="E42" s="60">
        <f t="shared" si="7"/>
        <v>38.31384437707521</v>
      </c>
      <c r="F42" s="61">
        <v>4044</v>
      </c>
      <c r="G42" s="62">
        <v>4572</v>
      </c>
      <c r="H42" s="63">
        <f t="shared" si="41"/>
        <v>113.05637982195846</v>
      </c>
      <c r="I42" s="62">
        <v>5900</v>
      </c>
      <c r="J42" s="62">
        <v>570</v>
      </c>
      <c r="K42" s="63">
        <f t="shared" si="8"/>
        <v>9.661016949152543</v>
      </c>
      <c r="L42" s="62">
        <v>3910</v>
      </c>
      <c r="M42" s="62">
        <v>166</v>
      </c>
      <c r="N42" s="60">
        <f t="shared" si="9"/>
        <v>4.245524296675192</v>
      </c>
      <c r="O42" s="64">
        <f t="shared" si="10"/>
        <v>39.6975808946359</v>
      </c>
      <c r="P42" s="65">
        <f t="shared" si="11"/>
        <v>109.33403984739296</v>
      </c>
      <c r="Q42" s="65">
        <f t="shared" si="12"/>
        <v>15.70944309927361</v>
      </c>
      <c r="R42" s="66">
        <f t="shared" si="13"/>
        <v>6.567592254293022</v>
      </c>
      <c r="S42" s="64">
        <f t="shared" si="1"/>
        <v>42.08131741219658</v>
      </c>
      <c r="T42" s="65">
        <f t="shared" si="2"/>
        <v>105.61169987282746</v>
      </c>
      <c r="U42" s="65">
        <f t="shared" si="14"/>
        <v>21.757869249394677</v>
      </c>
      <c r="V42" s="66">
        <f t="shared" si="15"/>
        <v>9.38966021191085</v>
      </c>
      <c r="W42" s="64">
        <f t="shared" si="16"/>
        <v>44.46505392975727</v>
      </c>
      <c r="X42" s="65">
        <f t="shared" si="17"/>
        <v>101.88935989826196</v>
      </c>
      <c r="Y42" s="65">
        <f t="shared" si="18"/>
        <v>27.806295399515744</v>
      </c>
      <c r="Z42" s="66">
        <f t="shared" si="19"/>
        <v>12.21172816952868</v>
      </c>
      <c r="AA42" s="64">
        <f t="shared" si="20"/>
        <v>46.84879044731795</v>
      </c>
      <c r="AB42" s="65">
        <f t="shared" si="21"/>
        <v>98.16701992369646</v>
      </c>
      <c r="AC42" s="65">
        <f t="shared" si="22"/>
        <v>33.85472154963681</v>
      </c>
      <c r="AD42" s="66">
        <f t="shared" si="23"/>
        <v>15.033796127146509</v>
      </c>
      <c r="AE42" s="64">
        <f t="shared" si="24"/>
        <v>49.23252696487864</v>
      </c>
      <c r="AF42" s="65">
        <f t="shared" si="25"/>
        <v>94.44467994913096</v>
      </c>
      <c r="AG42" s="65">
        <f t="shared" si="26"/>
        <v>39.903147699757874</v>
      </c>
      <c r="AH42" s="66">
        <f t="shared" si="27"/>
        <v>17.855864084764338</v>
      </c>
      <c r="AI42" s="64">
        <f t="shared" si="28"/>
        <v>51.61626348243932</v>
      </c>
      <c r="AJ42" s="65">
        <f t="shared" si="29"/>
        <v>90.72233997456546</v>
      </c>
      <c r="AK42" s="65">
        <f t="shared" si="30"/>
        <v>45.95157384987894</v>
      </c>
      <c r="AL42" s="66">
        <f t="shared" si="31"/>
        <v>20.677932042382167</v>
      </c>
      <c r="AM42" s="64">
        <f t="shared" si="32"/>
        <v>55.00000000000001</v>
      </c>
      <c r="AN42" s="65">
        <f t="shared" si="33"/>
        <v>86.99999999999996</v>
      </c>
      <c r="AO42" s="65">
        <f t="shared" si="34"/>
        <v>52.00000000000001</v>
      </c>
      <c r="AP42" s="66">
        <f t="shared" si="35"/>
        <v>23.999999999999996</v>
      </c>
      <c r="AQ42" s="67">
        <v>55</v>
      </c>
      <c r="AR42" s="63">
        <v>87</v>
      </c>
      <c r="AS42" s="63">
        <v>52</v>
      </c>
      <c r="AT42" s="68">
        <v>24</v>
      </c>
      <c r="AU42" s="36">
        <f t="shared" si="3"/>
        <v>2.383736517560684</v>
      </c>
      <c r="AV42" s="36">
        <f t="shared" si="4"/>
        <v>-3.722339974565494</v>
      </c>
      <c r="AW42" s="36">
        <f t="shared" si="5"/>
        <v>6.048426150121066</v>
      </c>
      <c r="AX42" s="36">
        <f t="shared" si="6"/>
        <v>2.8220679576178296</v>
      </c>
      <c r="AZ42" s="58">
        <f t="shared" si="36"/>
        <v>13607</v>
      </c>
      <c r="BA42" s="59">
        <f t="shared" si="36"/>
        <v>5330</v>
      </c>
      <c r="BB42" s="69">
        <f t="shared" si="37"/>
        <v>39.1710149187918</v>
      </c>
      <c r="BC42" s="61">
        <v>3988</v>
      </c>
      <c r="BD42" s="62">
        <v>3972</v>
      </c>
      <c r="BE42" s="70">
        <f t="shared" si="42"/>
        <v>99.5987963891675</v>
      </c>
      <c r="BF42" s="62">
        <v>5643</v>
      </c>
      <c r="BG42" s="62">
        <v>1114</v>
      </c>
      <c r="BH42" s="70">
        <f t="shared" si="38"/>
        <v>19.74127237285132</v>
      </c>
      <c r="BI42" s="62">
        <v>3976</v>
      </c>
      <c r="BJ42" s="62">
        <v>244</v>
      </c>
      <c r="BK42" s="71">
        <f t="shared" si="39"/>
        <v>6.1368209255533195</v>
      </c>
    </row>
    <row r="43" spans="1:63" ht="18.75">
      <c r="A43" s="56">
        <v>36</v>
      </c>
      <c r="B43" s="57" t="s">
        <v>72</v>
      </c>
      <c r="C43" s="58">
        <f t="shared" si="40"/>
        <v>14263</v>
      </c>
      <c r="D43" s="59">
        <f t="shared" si="40"/>
        <v>4995</v>
      </c>
      <c r="E43" s="60">
        <f t="shared" si="7"/>
        <v>35.0206828857884</v>
      </c>
      <c r="F43" s="61">
        <v>4801</v>
      </c>
      <c r="G43" s="62">
        <v>3959</v>
      </c>
      <c r="H43" s="63">
        <f t="shared" si="41"/>
        <v>82.46198708602375</v>
      </c>
      <c r="I43" s="62">
        <v>5787</v>
      </c>
      <c r="J43" s="62">
        <v>933</v>
      </c>
      <c r="K43" s="63">
        <f t="shared" si="8"/>
        <v>16.12234318299637</v>
      </c>
      <c r="L43" s="62">
        <v>3675</v>
      </c>
      <c r="M43" s="62">
        <v>103</v>
      </c>
      <c r="N43" s="60">
        <f t="shared" si="9"/>
        <v>2.802721088435374</v>
      </c>
      <c r="O43" s="64">
        <f t="shared" si="10"/>
        <v>36.87487104496149</v>
      </c>
      <c r="P43" s="65">
        <f t="shared" si="11"/>
        <v>83.11027464516322</v>
      </c>
      <c r="Q43" s="65">
        <f t="shared" si="12"/>
        <v>21.247722728282604</v>
      </c>
      <c r="R43" s="66">
        <f t="shared" si="13"/>
        <v>5.330903790087463</v>
      </c>
      <c r="S43" s="64">
        <f t="shared" si="1"/>
        <v>39.72905920413457</v>
      </c>
      <c r="T43" s="65">
        <f t="shared" si="2"/>
        <v>83.75856220430268</v>
      </c>
      <c r="U43" s="65">
        <f t="shared" si="14"/>
        <v>26.373102273568836</v>
      </c>
      <c r="V43" s="66">
        <f t="shared" si="15"/>
        <v>8.359086491739554</v>
      </c>
      <c r="W43" s="64">
        <f t="shared" si="16"/>
        <v>42.583247363307656</v>
      </c>
      <c r="X43" s="65">
        <f t="shared" si="17"/>
        <v>84.40684976344214</v>
      </c>
      <c r="Y43" s="65">
        <f t="shared" si="18"/>
        <v>31.49848181885507</v>
      </c>
      <c r="Z43" s="66">
        <f t="shared" si="19"/>
        <v>11.387269193391642</v>
      </c>
      <c r="AA43" s="64">
        <f t="shared" si="20"/>
        <v>45.43743552248074</v>
      </c>
      <c r="AB43" s="65">
        <f t="shared" si="21"/>
        <v>85.0551373225816</v>
      </c>
      <c r="AC43" s="65">
        <f t="shared" si="22"/>
        <v>36.6238613641413</v>
      </c>
      <c r="AD43" s="66">
        <f t="shared" si="23"/>
        <v>14.41545189504373</v>
      </c>
      <c r="AE43" s="64">
        <f t="shared" si="24"/>
        <v>48.291623681653824</v>
      </c>
      <c r="AF43" s="65">
        <f t="shared" si="25"/>
        <v>85.70342488172106</v>
      </c>
      <c r="AG43" s="65">
        <f t="shared" si="26"/>
        <v>41.74924090942753</v>
      </c>
      <c r="AH43" s="66">
        <f t="shared" si="27"/>
        <v>17.44363459669582</v>
      </c>
      <c r="AI43" s="64">
        <f t="shared" si="28"/>
        <v>51.14581184082691</v>
      </c>
      <c r="AJ43" s="65">
        <f t="shared" si="29"/>
        <v>86.35171244086052</v>
      </c>
      <c r="AK43" s="65">
        <f t="shared" si="30"/>
        <v>46.87462045471376</v>
      </c>
      <c r="AL43" s="66">
        <f t="shared" si="31"/>
        <v>20.471817298347908</v>
      </c>
      <c r="AM43" s="64">
        <f t="shared" si="32"/>
        <v>54.99999999999999</v>
      </c>
      <c r="AN43" s="65">
        <f t="shared" si="33"/>
        <v>86.99999999999999</v>
      </c>
      <c r="AO43" s="65">
        <f t="shared" si="34"/>
        <v>51.999999999999986</v>
      </c>
      <c r="AP43" s="66">
        <f t="shared" si="35"/>
        <v>23.999999999999996</v>
      </c>
      <c r="AQ43" s="67">
        <v>55</v>
      </c>
      <c r="AR43" s="63">
        <v>87</v>
      </c>
      <c r="AS43" s="63">
        <v>52</v>
      </c>
      <c r="AT43" s="68">
        <v>24</v>
      </c>
      <c r="AU43" s="36">
        <f t="shared" si="3"/>
        <v>2.854188159173085</v>
      </c>
      <c r="AV43" s="36">
        <f t="shared" si="4"/>
        <v>0.6482875591394637</v>
      </c>
      <c r="AW43" s="36">
        <f t="shared" si="5"/>
        <v>5.125379545286232</v>
      </c>
      <c r="AX43" s="36">
        <f>(AT43-N43)/7</f>
        <v>3.0281827016520895</v>
      </c>
      <c r="AZ43" s="58">
        <f t="shared" si="36"/>
        <v>14042</v>
      </c>
      <c r="BA43" s="59">
        <f t="shared" si="36"/>
        <v>5729</v>
      </c>
      <c r="BB43" s="69">
        <f t="shared" si="37"/>
        <v>40.79903147699758</v>
      </c>
      <c r="BC43" s="61">
        <v>4674</v>
      </c>
      <c r="BD43" s="62">
        <v>4223</v>
      </c>
      <c r="BE43" s="70">
        <f t="shared" si="42"/>
        <v>90.35087719298247</v>
      </c>
      <c r="BF43" s="62">
        <v>5664</v>
      </c>
      <c r="BG43" s="62">
        <v>1214</v>
      </c>
      <c r="BH43" s="70">
        <f t="shared" si="38"/>
        <v>21.433615819209038</v>
      </c>
      <c r="BI43" s="62">
        <v>3704</v>
      </c>
      <c r="BJ43" s="62">
        <v>292</v>
      </c>
      <c r="BK43" s="71">
        <f t="shared" si="39"/>
        <v>7.883369330453564</v>
      </c>
    </row>
    <row r="44" spans="1:63" ht="19.5" thickBot="1">
      <c r="A44" s="88">
        <v>37</v>
      </c>
      <c r="B44" s="73" t="s">
        <v>73</v>
      </c>
      <c r="C44" s="74">
        <f t="shared" si="40"/>
        <v>18226</v>
      </c>
      <c r="D44" s="75">
        <f t="shared" si="40"/>
        <v>5444</v>
      </c>
      <c r="E44" s="76">
        <f t="shared" si="7"/>
        <v>29.86941731592231</v>
      </c>
      <c r="F44" s="77">
        <v>5114</v>
      </c>
      <c r="G44" s="78">
        <v>3987</v>
      </c>
      <c r="H44" s="79">
        <f t="shared" si="41"/>
        <v>77.96245600312866</v>
      </c>
      <c r="I44" s="78">
        <v>7062</v>
      </c>
      <c r="J44" s="78">
        <v>1451</v>
      </c>
      <c r="K44" s="79">
        <f t="shared" si="8"/>
        <v>20.546587369017274</v>
      </c>
      <c r="L44" s="78">
        <v>6050</v>
      </c>
      <c r="M44" s="78">
        <v>6</v>
      </c>
      <c r="N44" s="76">
        <f t="shared" si="9"/>
        <v>0.09917355371900827</v>
      </c>
      <c r="O44" s="80">
        <f t="shared" si="10"/>
        <v>32.459500556504835</v>
      </c>
      <c r="P44" s="81">
        <f>H44+$AV44</f>
        <v>79.25353371696742</v>
      </c>
      <c r="Q44" s="81">
        <f>K44+$AW44</f>
        <v>25.039932030586236</v>
      </c>
      <c r="R44" s="82">
        <f t="shared" si="13"/>
        <v>3.01357733175915</v>
      </c>
      <c r="S44" s="80">
        <f t="shared" si="1"/>
        <v>36.049583797087365</v>
      </c>
      <c r="T44" s="81">
        <f t="shared" si="2"/>
        <v>80.54461143080619</v>
      </c>
      <c r="U44" s="81">
        <f t="shared" si="14"/>
        <v>29.533276692155198</v>
      </c>
      <c r="V44" s="82">
        <f t="shared" si="15"/>
        <v>6.427981109799292</v>
      </c>
      <c r="W44" s="80">
        <f t="shared" si="16"/>
        <v>39.639667037669895</v>
      </c>
      <c r="X44" s="81">
        <f t="shared" si="17"/>
        <v>81.83568914464495</v>
      </c>
      <c r="Y44" s="81">
        <f t="shared" si="18"/>
        <v>34.02662135372416</v>
      </c>
      <c r="Z44" s="82">
        <f t="shared" si="19"/>
        <v>9.842384887839433</v>
      </c>
      <c r="AA44" s="80">
        <f t="shared" si="20"/>
        <v>43.229750278252425</v>
      </c>
      <c r="AB44" s="81">
        <f t="shared" si="21"/>
        <v>83.1267668584837</v>
      </c>
      <c r="AC44" s="81">
        <f t="shared" si="22"/>
        <v>38.51996601529312</v>
      </c>
      <c r="AD44" s="82">
        <f t="shared" si="23"/>
        <v>13.256788665879576</v>
      </c>
      <c r="AE44" s="80">
        <f t="shared" si="24"/>
        <v>46.819833518834955</v>
      </c>
      <c r="AF44" s="81">
        <f t="shared" si="25"/>
        <v>84.41784457232247</v>
      </c>
      <c r="AG44" s="81">
        <f t="shared" si="26"/>
        <v>43.01331067686208</v>
      </c>
      <c r="AH44" s="82">
        <f t="shared" si="27"/>
        <v>16.67119244391972</v>
      </c>
      <c r="AI44" s="80">
        <f t="shared" si="28"/>
        <v>50.409916759417484</v>
      </c>
      <c r="AJ44" s="81">
        <f t="shared" si="29"/>
        <v>85.70892228616123</v>
      </c>
      <c r="AK44" s="81">
        <f t="shared" si="30"/>
        <v>47.506655338431045</v>
      </c>
      <c r="AL44" s="82">
        <f t="shared" si="31"/>
        <v>20.08559622195986</v>
      </c>
      <c r="AM44" s="80">
        <f t="shared" si="32"/>
        <v>55.000000000000014</v>
      </c>
      <c r="AN44" s="81">
        <f>AJ44+$AV44</f>
        <v>86.99999999999999</v>
      </c>
      <c r="AO44" s="81">
        <f>AK44+$AW44</f>
        <v>52.00000000000001</v>
      </c>
      <c r="AP44" s="82">
        <f t="shared" si="35"/>
        <v>24.000000000000004</v>
      </c>
      <c r="AQ44" s="83">
        <v>55</v>
      </c>
      <c r="AR44" s="79">
        <v>87</v>
      </c>
      <c r="AS44" s="79">
        <v>52</v>
      </c>
      <c r="AT44" s="84">
        <v>24</v>
      </c>
      <c r="AU44" s="36">
        <f t="shared" si="3"/>
        <v>3.590083240582527</v>
      </c>
      <c r="AV44" s="36">
        <f t="shared" si="4"/>
        <v>1.2910777138387621</v>
      </c>
      <c r="AW44" s="36">
        <f t="shared" si="5"/>
        <v>4.493344661568961</v>
      </c>
      <c r="AX44" s="36">
        <f t="shared" si="6"/>
        <v>3.4144037780401417</v>
      </c>
      <c r="AZ44" s="74">
        <f t="shared" si="36"/>
        <v>17911</v>
      </c>
      <c r="BA44" s="75">
        <f t="shared" si="36"/>
        <v>6745</v>
      </c>
      <c r="BB44" s="85">
        <f t="shared" si="37"/>
        <v>37.65842219864888</v>
      </c>
      <c r="BC44" s="77">
        <v>4998</v>
      </c>
      <c r="BD44" s="78">
        <v>4618</v>
      </c>
      <c r="BE44" s="86">
        <f t="shared" si="42"/>
        <v>92.39695878351341</v>
      </c>
      <c r="BF44" s="78">
        <v>6865</v>
      </c>
      <c r="BG44" s="78">
        <v>1705</v>
      </c>
      <c r="BH44" s="86">
        <f t="shared" si="38"/>
        <v>24.836125273124544</v>
      </c>
      <c r="BI44" s="78">
        <v>6048</v>
      </c>
      <c r="BJ44" s="78">
        <v>422</v>
      </c>
      <c r="BK44" s="87">
        <f t="shared" si="39"/>
        <v>6.977513227513228</v>
      </c>
    </row>
    <row r="45" spans="1:63" s="99" customFormat="1" ht="21" hidden="1" outlineLevel="1" thickBot="1">
      <c r="A45" s="24"/>
      <c r="B45" s="89" t="s">
        <v>33</v>
      </c>
      <c r="C45" s="90">
        <f>SUM(C8:C44)</f>
        <v>2980051</v>
      </c>
      <c r="D45" s="91">
        <f>SUM(D8:D44)</f>
        <v>1013173</v>
      </c>
      <c r="E45" s="92">
        <f>D45/C45*100</f>
        <v>33.998512106000874</v>
      </c>
      <c r="F45" s="93">
        <f>SUM(F8:F44)</f>
        <v>949587</v>
      </c>
      <c r="G45" s="94">
        <f>SUM(G8:G44)</f>
        <v>797169</v>
      </c>
      <c r="H45" s="95">
        <f t="shared" si="41"/>
        <v>83.94902204853267</v>
      </c>
      <c r="I45" s="94">
        <f>SUM(I8:I44)</f>
        <v>1276858</v>
      </c>
      <c r="J45" s="94">
        <f>SUM(J8:J44)</f>
        <v>188176</v>
      </c>
      <c r="K45" s="95">
        <f>J45/I45*100</f>
        <v>14.737425774831658</v>
      </c>
      <c r="L45" s="94">
        <f>SUM(L8:L44)</f>
        <v>753606</v>
      </c>
      <c r="M45" s="94">
        <f>SUM(M8:M44)</f>
        <v>27828</v>
      </c>
      <c r="N45" s="96">
        <f>M45/L45*100</f>
        <v>3.692645759189815</v>
      </c>
      <c r="O45" s="97">
        <f>E45+$AU45-1</f>
        <v>35.99872466228646</v>
      </c>
      <c r="P45" s="95">
        <f>H45+$AV45</f>
        <v>84.38487604159943</v>
      </c>
      <c r="Q45" s="95">
        <f>K45+$AW45</f>
        <v>20.06065066414142</v>
      </c>
      <c r="R45" s="96">
        <f>N45+$AX45-0.5</f>
        <v>6.0936963650198415</v>
      </c>
      <c r="S45" s="97">
        <f t="shared" si="1"/>
        <v>38.99893721857205</v>
      </c>
      <c r="T45" s="95">
        <f t="shared" si="2"/>
        <v>84.82073003466618</v>
      </c>
      <c r="U45" s="95">
        <f t="shared" si="14"/>
        <v>25.383875553451183</v>
      </c>
      <c r="V45" s="96">
        <f t="shared" si="15"/>
        <v>8.994746970849867</v>
      </c>
      <c r="W45" s="97">
        <f t="shared" si="16"/>
        <v>41.99914977485764</v>
      </c>
      <c r="X45" s="95">
        <f t="shared" si="17"/>
        <v>85.25658402773294</v>
      </c>
      <c r="Y45" s="95">
        <f t="shared" si="18"/>
        <v>30.707100442760947</v>
      </c>
      <c r="Z45" s="96">
        <f t="shared" si="19"/>
        <v>11.895797576679893</v>
      </c>
      <c r="AA45" s="97">
        <f t="shared" si="20"/>
        <v>44.99936233114323</v>
      </c>
      <c r="AB45" s="95">
        <f t="shared" si="21"/>
        <v>85.6924380207997</v>
      </c>
      <c r="AC45" s="95">
        <f t="shared" si="22"/>
        <v>36.03032533207071</v>
      </c>
      <c r="AD45" s="96">
        <f t="shared" si="23"/>
        <v>14.796848182509919</v>
      </c>
      <c r="AE45" s="97">
        <f t="shared" si="24"/>
        <v>47.99957488742882</v>
      </c>
      <c r="AF45" s="95">
        <f t="shared" si="25"/>
        <v>86.12829201386646</v>
      </c>
      <c r="AG45" s="95">
        <f t="shared" si="26"/>
        <v>41.35355022138047</v>
      </c>
      <c r="AH45" s="96">
        <f t="shared" si="27"/>
        <v>17.697898788339945</v>
      </c>
      <c r="AI45" s="97">
        <f t="shared" si="28"/>
        <v>50.99978744371441</v>
      </c>
      <c r="AJ45" s="95">
        <f t="shared" si="29"/>
        <v>86.56414600693321</v>
      </c>
      <c r="AK45" s="95">
        <f t="shared" si="30"/>
        <v>46.67677511069024</v>
      </c>
      <c r="AL45" s="96">
        <f t="shared" si="31"/>
        <v>20.59894939416997</v>
      </c>
      <c r="AM45" s="97">
        <f>AI45+$AU45+1</f>
        <v>55</v>
      </c>
      <c r="AN45" s="95">
        <f>AJ45+$AV45</f>
        <v>86.99999999999997</v>
      </c>
      <c r="AO45" s="95">
        <f>AK45+$AW45</f>
        <v>52</v>
      </c>
      <c r="AP45" s="96">
        <f>AL45+$AX45+0.5</f>
        <v>23.999999999999996</v>
      </c>
      <c r="AQ45" s="92">
        <v>55</v>
      </c>
      <c r="AR45" s="95">
        <v>87</v>
      </c>
      <c r="AS45" s="95">
        <v>52</v>
      </c>
      <c r="AT45" s="96">
        <v>24</v>
      </c>
      <c r="AU45" s="36">
        <f>(AQ45-E45)/7</f>
        <v>3.0002125562855895</v>
      </c>
      <c r="AV45" s="36">
        <f>(AR45-H45)/7</f>
        <v>0.4358539930667616</v>
      </c>
      <c r="AW45" s="36">
        <f>(AS45-K45)/7</f>
        <v>5.323224889309763</v>
      </c>
      <c r="AX45" s="98">
        <f>(AT45-N45)/7</f>
        <v>2.9010506058300263</v>
      </c>
      <c r="AZ45" s="90">
        <f>SUM(AZ8:AZ44)</f>
        <v>2967883</v>
      </c>
      <c r="BA45" s="91">
        <f>SUM(BA8:BA44)</f>
        <v>1123114</v>
      </c>
      <c r="BB45" s="100">
        <f>BA45/AZ45*100</f>
        <v>37.84225995431761</v>
      </c>
      <c r="BC45" s="93">
        <f>SUM(BC8:BC44)</f>
        <v>931876</v>
      </c>
      <c r="BD45" s="94">
        <f>SUM(BD8:BD44)</f>
        <v>803293</v>
      </c>
      <c r="BE45" s="101">
        <f t="shared" si="42"/>
        <v>86.20170494786859</v>
      </c>
      <c r="BF45" s="94">
        <f>SUM(BF8:BF44)</f>
        <v>1278499</v>
      </c>
      <c r="BG45" s="94">
        <f>SUM(BG8:BG44)</f>
        <v>265747</v>
      </c>
      <c r="BH45" s="101">
        <f>BG45/BF45*100</f>
        <v>20.785859042517828</v>
      </c>
      <c r="BI45" s="94">
        <f>SUM(BI8:BI44)</f>
        <v>757508</v>
      </c>
      <c r="BJ45" s="94">
        <f>SUM(BJ8:BJ44)</f>
        <v>54074</v>
      </c>
      <c r="BK45" s="102">
        <f>BJ45/BI45*100</f>
        <v>7.1384064590737</v>
      </c>
    </row>
    <row r="46" ht="15.75" collapsed="1"/>
  </sheetData>
  <mergeCells count="47">
    <mergeCell ref="AM2:AP2"/>
    <mergeCell ref="C3:N3"/>
    <mergeCell ref="O3:R3"/>
    <mergeCell ref="S3:V3"/>
    <mergeCell ref="W3:Z3"/>
    <mergeCell ref="AA3:AD3"/>
    <mergeCell ref="AE3:AH3"/>
    <mergeCell ref="AI3:AL3"/>
    <mergeCell ref="AM3:AP3"/>
    <mergeCell ref="O2:R2"/>
    <mergeCell ref="S2:V2"/>
    <mergeCell ref="W2:Z2"/>
    <mergeCell ref="AA2:AD2"/>
    <mergeCell ref="AE2:AH2"/>
    <mergeCell ref="AI2:AL2"/>
    <mergeCell ref="AF4:AH4"/>
    <mergeCell ref="AQ3:AT3"/>
    <mergeCell ref="AU3:AX3"/>
    <mergeCell ref="AZ3:BK3"/>
    <mergeCell ref="B4:B6"/>
    <mergeCell ref="C4:E5"/>
    <mergeCell ref="F4:N4"/>
    <mergeCell ref="O4:O5"/>
    <mergeCell ref="P4:R4"/>
    <mergeCell ref="S4:S5"/>
    <mergeCell ref="T4:V4"/>
    <mergeCell ref="W4:W5"/>
    <mergeCell ref="X4:Z4"/>
    <mergeCell ref="AA4:AA5"/>
    <mergeCell ref="AB4:AD4"/>
    <mergeCell ref="AE4:AE5"/>
    <mergeCell ref="AU4:AU5"/>
    <mergeCell ref="AV4:AX4"/>
    <mergeCell ref="AZ4:BB5"/>
    <mergeCell ref="BC4:BK4"/>
    <mergeCell ref="F5:H5"/>
    <mergeCell ref="I5:K5"/>
    <mergeCell ref="L5:N5"/>
    <mergeCell ref="BC5:BE5"/>
    <mergeCell ref="BF5:BH5"/>
    <mergeCell ref="BI5:BK5"/>
    <mergeCell ref="AI4:AI5"/>
    <mergeCell ref="AJ4:AL4"/>
    <mergeCell ref="AM4:AM5"/>
    <mergeCell ref="AN4:AP4"/>
    <mergeCell ref="AQ4:AQ5"/>
    <mergeCell ref="AR4:AT4"/>
  </mergeCells>
  <printOptions/>
  <pageMargins left="0.984251968503937" right="0.3937007874015748" top="0.7874015748031497" bottom="0.3937007874015748" header="0.5905511811023623" footer="0.31496062992125984"/>
  <pageSetup fitToWidth="0" fitToHeight="1" horizontalDpi="600" verticalDpi="600" orientation="portrait" paperSize="9" scale="8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Курбатов Дмитрий Сергеевич</dc:creator>
  <cp:keywords/>
  <dc:description/>
  <cp:lastModifiedBy>Курбатов Дмитрий Сергеевич</cp:lastModifiedBy>
  <cp:lastPrinted>2019-02-20T14:13:39Z</cp:lastPrinted>
  <dcterms:created xsi:type="dcterms:W3CDTF">2019-02-20T13:41:19Z</dcterms:created>
  <dcterms:modified xsi:type="dcterms:W3CDTF">2019-02-20T14:13:45Z</dcterms:modified>
  <cp:category/>
  <cp:version/>
  <cp:contentType/>
  <cp:contentStatus/>
</cp:coreProperties>
</file>